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330"/>
  </bookViews>
  <sheets>
    <sheet name=" Presentación" sheetId="8" r:id="rId1"/>
    <sheet name="Cuestionario" sheetId="4" r:id="rId2"/>
    <sheet name="Planilha de programa" sheetId="2" state="hidden" r:id="rId3"/>
    <sheet name="Resultados graficos" sheetId="3" r:id="rId4"/>
    <sheet name="Matriz de gestión Gobierno" sheetId="6" r:id="rId5"/>
    <sheet name="Matriz de gestión productor" sheetId="7" r:id="rId6"/>
    <sheet name="Respuestas correctas" sheetId="5" r:id="rId7"/>
  </sheets>
  <definedNames>
    <definedName name="_Toc467332249" localSheetId="0">' Presentación'!$A$4</definedName>
  </definedNames>
  <calcPr calcId="145621"/>
</workbook>
</file>

<file path=xl/calcChain.xml><?xml version="1.0" encoding="utf-8"?>
<calcChain xmlns="http://schemas.openxmlformats.org/spreadsheetml/2006/main">
  <c r="P7" i="3" l="1"/>
  <c r="F92" i="2" l="1"/>
  <c r="E92" i="2"/>
  <c r="D92" i="2"/>
  <c r="C92" i="2"/>
  <c r="D5" i="3"/>
  <c r="E5" i="3"/>
  <c r="F5" i="3"/>
  <c r="F6" i="3"/>
  <c r="C8" i="3"/>
  <c r="D8" i="3"/>
  <c r="D10" i="3"/>
  <c r="E10" i="3"/>
  <c r="F10" i="3"/>
  <c r="D12" i="3"/>
  <c r="E12" i="3"/>
  <c r="D13" i="3"/>
  <c r="E13" i="3"/>
  <c r="F15" i="3"/>
  <c r="D16" i="3"/>
  <c r="E16" i="3"/>
  <c r="E17" i="3"/>
  <c r="D21" i="3"/>
  <c r="E21" i="3"/>
  <c r="D22" i="3"/>
  <c r="E22" i="3"/>
  <c r="D25" i="3"/>
  <c r="F25" i="3"/>
  <c r="E29" i="3"/>
  <c r="E32" i="3"/>
  <c r="F33" i="3"/>
  <c r="D36" i="3"/>
  <c r="F36" i="3"/>
  <c r="C38" i="3"/>
  <c r="C39" i="3"/>
  <c r="C42" i="3"/>
  <c r="D42" i="3"/>
  <c r="E45" i="3"/>
  <c r="F45" i="3"/>
  <c r="F90" i="2" l="1"/>
  <c r="F28" i="3" s="1"/>
  <c r="D42" i="2"/>
  <c r="E42" i="2"/>
  <c r="C43" i="2"/>
  <c r="F43" i="2"/>
  <c r="C41" i="2"/>
  <c r="C40" i="2" s="1"/>
  <c r="C15" i="3" s="1"/>
  <c r="D171" i="2"/>
  <c r="D170" i="2" s="1"/>
  <c r="D26" i="2"/>
  <c r="D25" i="2"/>
  <c r="F5" i="2"/>
  <c r="E109" i="2"/>
  <c r="E110" i="2"/>
  <c r="E111" i="2"/>
  <c r="F109" i="2"/>
  <c r="F110" i="2"/>
  <c r="F111" i="2"/>
  <c r="C111" i="2"/>
  <c r="E26" i="2"/>
  <c r="E25" i="2"/>
  <c r="C103" i="2"/>
  <c r="C101" i="2"/>
  <c r="C100" i="2"/>
  <c r="F171" i="2"/>
  <c r="F170" i="2" s="1"/>
  <c r="E171" i="2"/>
  <c r="E170" i="2"/>
  <c r="C171" i="2"/>
  <c r="C170" i="2" s="1"/>
  <c r="F164" i="2"/>
  <c r="F165" i="2"/>
  <c r="F166" i="2"/>
  <c r="F163" i="2"/>
  <c r="E164" i="2"/>
  <c r="E165" i="2"/>
  <c r="E166" i="2"/>
  <c r="E163" i="2"/>
  <c r="F175" i="2"/>
  <c r="F176" i="2"/>
  <c r="F174" i="2"/>
  <c r="E175" i="2"/>
  <c r="E174" i="2"/>
  <c r="D175" i="2"/>
  <c r="D176" i="2"/>
  <c r="D177" i="2"/>
  <c r="D174" i="2"/>
  <c r="C174" i="2"/>
  <c r="C173" i="2" s="1"/>
  <c r="C48" i="3" s="1"/>
  <c r="C47" i="3" s="1"/>
  <c r="D169" i="2"/>
  <c r="D168" i="2" s="1"/>
  <c r="D45" i="3" s="1"/>
  <c r="C169" i="2"/>
  <c r="C168" i="2" s="1"/>
  <c r="C45" i="3" s="1"/>
  <c r="F156" i="2"/>
  <c r="F155" i="2" s="1"/>
  <c r="F40" i="3" s="1"/>
  <c r="E158" i="2"/>
  <c r="E159" i="2"/>
  <c r="E160" i="2"/>
  <c r="E157" i="2"/>
  <c r="D157" i="2"/>
  <c r="D158" i="2"/>
  <c r="D156" i="2"/>
  <c r="C160" i="2"/>
  <c r="C156" i="2"/>
  <c r="F151" i="2"/>
  <c r="F152" i="2"/>
  <c r="F153" i="2"/>
  <c r="F154" i="2"/>
  <c r="F150" i="2"/>
  <c r="F148" i="2" s="1"/>
  <c r="F39" i="3" s="1"/>
  <c r="E150" i="2"/>
  <c r="E149" i="2"/>
  <c r="D150" i="2"/>
  <c r="D151" i="2"/>
  <c r="D152" i="2"/>
  <c r="D153" i="2"/>
  <c r="D154" i="2"/>
  <c r="D149" i="2"/>
  <c r="F147" i="2"/>
  <c r="F145" i="2" s="1"/>
  <c r="F38" i="3" s="1"/>
  <c r="E147" i="2"/>
  <c r="E146" i="2"/>
  <c r="D147" i="2"/>
  <c r="D145" i="2" s="1"/>
  <c r="D38" i="3" s="1"/>
  <c r="E143" i="2"/>
  <c r="E142" i="2" s="1"/>
  <c r="E36" i="3" s="1"/>
  <c r="E35" i="3" s="1"/>
  <c r="C143" i="2"/>
  <c r="C142" i="2" s="1"/>
  <c r="C36" i="3" s="1"/>
  <c r="F138" i="2"/>
  <c r="F139" i="2"/>
  <c r="F137" i="2"/>
  <c r="E136" i="2"/>
  <c r="E137" i="2"/>
  <c r="E138" i="2"/>
  <c r="E139" i="2"/>
  <c r="E140" i="2"/>
  <c r="E135" i="2"/>
  <c r="E134" i="2" s="1"/>
  <c r="E34" i="3" s="1"/>
  <c r="D137" i="2"/>
  <c r="D138" i="2"/>
  <c r="D139" i="2"/>
  <c r="D140" i="2"/>
  <c r="D136" i="2"/>
  <c r="C136" i="2"/>
  <c r="C137" i="2"/>
  <c r="C138" i="2"/>
  <c r="C139" i="2"/>
  <c r="C135" i="2"/>
  <c r="E133" i="2"/>
  <c r="E132" i="2"/>
  <c r="D133" i="2"/>
  <c r="D132" i="2"/>
  <c r="E128" i="2"/>
  <c r="D128" i="2"/>
  <c r="D127" i="2"/>
  <c r="D126" i="2"/>
  <c r="C129" i="2"/>
  <c r="C130" i="2"/>
  <c r="C131" i="2"/>
  <c r="C132" i="2"/>
  <c r="C133" i="2"/>
  <c r="C128" i="2"/>
  <c r="C126" i="2"/>
  <c r="C127" i="2"/>
  <c r="C125" i="2"/>
  <c r="D123" i="2"/>
  <c r="D122" i="2" s="1"/>
  <c r="D32" i="3" s="1"/>
  <c r="F123" i="2"/>
  <c r="F122" i="2" s="1"/>
  <c r="F32" i="3" s="1"/>
  <c r="C123" i="2"/>
  <c r="C122" i="2"/>
  <c r="C32" i="3" s="1"/>
  <c r="F121" i="2"/>
  <c r="F120" i="2"/>
  <c r="F114" i="2"/>
  <c r="F115" i="2"/>
  <c r="F116" i="2"/>
  <c r="F117" i="2"/>
  <c r="F113" i="2"/>
  <c r="E118" i="2"/>
  <c r="E112" i="2" s="1"/>
  <c r="E31" i="3" s="1"/>
  <c r="D121" i="2"/>
  <c r="D120" i="2"/>
  <c r="D114" i="2"/>
  <c r="D115" i="2"/>
  <c r="D116" i="2"/>
  <c r="D117" i="2"/>
  <c r="D118" i="2"/>
  <c r="D113" i="2"/>
  <c r="C119" i="2"/>
  <c r="C118" i="2"/>
  <c r="F108" i="2"/>
  <c r="E108" i="2"/>
  <c r="D109" i="2"/>
  <c r="D110" i="2"/>
  <c r="D111" i="2"/>
  <c r="D108" i="2"/>
  <c r="D107" i="2"/>
  <c r="C107" i="2"/>
  <c r="C108" i="2"/>
  <c r="C109" i="2"/>
  <c r="C110" i="2"/>
  <c r="C106" i="2"/>
  <c r="F95" i="2"/>
  <c r="F96" i="2"/>
  <c r="F94" i="2"/>
  <c r="D102" i="2"/>
  <c r="C102" i="2"/>
  <c r="D98" i="2"/>
  <c r="D99" i="2"/>
  <c r="D97" i="2"/>
  <c r="C97" i="2"/>
  <c r="C98" i="2"/>
  <c r="C99" i="2"/>
  <c r="C104" i="2"/>
  <c r="D91" i="2"/>
  <c r="D90" i="2" s="1"/>
  <c r="D28" i="3" s="1"/>
  <c r="E91" i="2"/>
  <c r="C91" i="2"/>
  <c r="C90" i="2" s="1"/>
  <c r="C28" i="3" s="1"/>
  <c r="F83" i="2"/>
  <c r="F84" i="2"/>
  <c r="F85" i="2"/>
  <c r="F86" i="2"/>
  <c r="F82" i="2"/>
  <c r="E89" i="2"/>
  <c r="E88" i="2"/>
  <c r="E86" i="2"/>
  <c r="E85" i="2"/>
  <c r="D87" i="2"/>
  <c r="D81" i="2" s="1"/>
  <c r="D27" i="3" s="1"/>
  <c r="C84" i="2"/>
  <c r="C86" i="2"/>
  <c r="C87" i="2"/>
  <c r="C88" i="2"/>
  <c r="C89" i="2"/>
  <c r="C82" i="2"/>
  <c r="E77" i="2"/>
  <c r="E76" i="2"/>
  <c r="E75" i="2" s="1"/>
  <c r="E25" i="3" s="1"/>
  <c r="C77" i="2"/>
  <c r="C78" i="2"/>
  <c r="C79" i="2"/>
  <c r="C76" i="2"/>
  <c r="E67" i="2"/>
  <c r="E68" i="2"/>
  <c r="F67" i="2"/>
  <c r="F68" i="2"/>
  <c r="F65" i="2"/>
  <c r="E66" i="2"/>
  <c r="E64" i="2" s="1"/>
  <c r="E24" i="3" s="1"/>
  <c r="F66" i="2"/>
  <c r="D66" i="2"/>
  <c r="C68" i="2"/>
  <c r="D67" i="2"/>
  <c r="D68" i="2"/>
  <c r="D65" i="2"/>
  <c r="D64" i="2" s="1"/>
  <c r="D24" i="3" s="1"/>
  <c r="C65" i="2"/>
  <c r="C64" i="2" s="1"/>
  <c r="C24" i="3" s="1"/>
  <c r="F62" i="2"/>
  <c r="F61" i="2"/>
  <c r="D61" i="2"/>
  <c r="E61" i="2"/>
  <c r="E62" i="2"/>
  <c r="D63" i="2"/>
  <c r="E63" i="2"/>
  <c r="E60" i="2"/>
  <c r="D60" i="2"/>
  <c r="C63" i="2"/>
  <c r="C59" i="2" s="1"/>
  <c r="C23" i="3" s="1"/>
  <c r="F71" i="2"/>
  <c r="F70" i="2"/>
  <c r="C72" i="2"/>
  <c r="C73" i="2"/>
  <c r="C74" i="2"/>
  <c r="C71" i="2"/>
  <c r="C70" i="2"/>
  <c r="C56" i="2"/>
  <c r="C57" i="2"/>
  <c r="C58" i="2"/>
  <c r="F57" i="2"/>
  <c r="F58" i="2"/>
  <c r="F56" i="2"/>
  <c r="D53" i="2"/>
  <c r="D52" i="2" s="1"/>
  <c r="E53" i="2"/>
  <c r="E52" i="2" s="1"/>
  <c r="F53" i="2"/>
  <c r="F52" i="2" s="1"/>
  <c r="C53" i="2"/>
  <c r="F48" i="2"/>
  <c r="F47" i="2" s="1"/>
  <c r="E49" i="2"/>
  <c r="E50" i="2"/>
  <c r="E51" i="2"/>
  <c r="E48" i="2"/>
  <c r="D51" i="2"/>
  <c r="D50" i="2"/>
  <c r="C49" i="2"/>
  <c r="C48" i="2"/>
  <c r="C47" i="2" s="1"/>
  <c r="F46" i="2"/>
  <c r="F45" i="2" s="1"/>
  <c r="F17" i="3" s="1"/>
  <c r="D46" i="2"/>
  <c r="D45" i="2" s="1"/>
  <c r="D17" i="3" s="1"/>
  <c r="C46" i="2"/>
  <c r="F44" i="2"/>
  <c r="F42" i="2" s="1"/>
  <c r="F16" i="3" s="1"/>
  <c r="C44" i="2"/>
  <c r="D41" i="2"/>
  <c r="D40" i="2" s="1"/>
  <c r="D15" i="3" s="1"/>
  <c r="E41" i="2"/>
  <c r="E40" i="2" s="1"/>
  <c r="E15" i="3" s="1"/>
  <c r="F38" i="2"/>
  <c r="F36" i="2" s="1"/>
  <c r="F13" i="3" s="1"/>
  <c r="C38" i="2"/>
  <c r="C37" i="2"/>
  <c r="F35" i="2"/>
  <c r="F34" i="2"/>
  <c r="F27" i="2" s="1"/>
  <c r="F12" i="3" s="1"/>
  <c r="C34" i="2"/>
  <c r="C35" i="2"/>
  <c r="C33" i="2"/>
  <c r="C31" i="2"/>
  <c r="C32" i="2"/>
  <c r="C30" i="2"/>
  <c r="C29" i="2"/>
  <c r="C28" i="2"/>
  <c r="F24" i="2"/>
  <c r="F19" i="2"/>
  <c r="F20" i="2"/>
  <c r="F21" i="2"/>
  <c r="F22" i="2"/>
  <c r="F18" i="2"/>
  <c r="C26" i="2"/>
  <c r="C19" i="2"/>
  <c r="C20" i="2"/>
  <c r="C21" i="2"/>
  <c r="C22" i="2"/>
  <c r="C23" i="2"/>
  <c r="C24" i="2"/>
  <c r="C25" i="2"/>
  <c r="C18" i="2"/>
  <c r="C16" i="2"/>
  <c r="C15" i="2" s="1"/>
  <c r="C10" i="3" s="1"/>
  <c r="F13" i="2"/>
  <c r="F12" i="2" s="1"/>
  <c r="F8" i="3" s="1"/>
  <c r="F7" i="3" s="1"/>
  <c r="E13" i="2"/>
  <c r="E12" i="2" s="1"/>
  <c r="E8" i="3" s="1"/>
  <c r="D10" i="2"/>
  <c r="E10" i="2"/>
  <c r="C10" i="2"/>
  <c r="C9" i="2" s="1"/>
  <c r="C6" i="3" s="1"/>
  <c r="C7" i="2"/>
  <c r="C6" i="2"/>
  <c r="C8" i="2"/>
  <c r="D162" i="2"/>
  <c r="C162" i="2"/>
  <c r="E168" i="2"/>
  <c r="F168" i="2"/>
  <c r="C148" i="2"/>
  <c r="C145" i="2"/>
  <c r="D142" i="2"/>
  <c r="F142" i="2"/>
  <c r="F124" i="2"/>
  <c r="E122" i="2"/>
  <c r="E93" i="2"/>
  <c r="C155" i="2"/>
  <c r="C40" i="3" s="1"/>
  <c r="E90" i="2"/>
  <c r="E28" i="3" s="1"/>
  <c r="D75" i="2"/>
  <c r="F75" i="2"/>
  <c r="D69" i="2"/>
  <c r="E69" i="2"/>
  <c r="D55" i="2"/>
  <c r="E55" i="2"/>
  <c r="C52" i="2"/>
  <c r="E45" i="2"/>
  <c r="C45" i="2"/>
  <c r="C17" i="3" s="1"/>
  <c r="G17" i="3" s="1"/>
  <c r="F40" i="2"/>
  <c r="D36" i="2"/>
  <c r="E36" i="2"/>
  <c r="D27" i="2"/>
  <c r="E27" i="2"/>
  <c r="D12" i="2"/>
  <c r="C12" i="2"/>
  <c r="D9" i="2"/>
  <c r="D6" i="3" s="1"/>
  <c r="D4" i="3" s="1"/>
  <c r="E9" i="2"/>
  <c r="E6" i="3" s="1"/>
  <c r="E4" i="3" s="1"/>
  <c r="F9" i="2"/>
  <c r="D5" i="2"/>
  <c r="E5" i="2"/>
  <c r="F59" i="2" l="1"/>
  <c r="F23" i="3" s="1"/>
  <c r="G32" i="3"/>
  <c r="C36" i="2"/>
  <c r="C13" i="3" s="1"/>
  <c r="C112" i="2"/>
  <c r="C31" i="3" s="1"/>
  <c r="G31" i="3" s="1"/>
  <c r="F37" i="3"/>
  <c r="F44" i="3"/>
  <c r="F43" i="3" s="1"/>
  <c r="F46" i="3"/>
  <c r="F14" i="3"/>
  <c r="G6" i="3"/>
  <c r="F55" i="2"/>
  <c r="F21" i="3" s="1"/>
  <c r="D93" i="2"/>
  <c r="D29" i="3" s="1"/>
  <c r="D26" i="3" s="1"/>
  <c r="C19" i="3"/>
  <c r="C18" i="3"/>
  <c r="E44" i="3"/>
  <c r="E43" i="3" s="1"/>
  <c r="E46" i="3"/>
  <c r="G8" i="3"/>
  <c r="E7" i="3"/>
  <c r="C17" i="2"/>
  <c r="C11" i="3" s="1"/>
  <c r="D47" i="2"/>
  <c r="G23" i="3"/>
  <c r="C124" i="2"/>
  <c r="C33" i="3" s="1"/>
  <c r="E148" i="2"/>
  <c r="E39" i="3" s="1"/>
  <c r="G45" i="3"/>
  <c r="E173" i="2"/>
  <c r="E48" i="3" s="1"/>
  <c r="E47" i="3" s="1"/>
  <c r="D17" i="2"/>
  <c r="D11" i="3" s="1"/>
  <c r="D9" i="3" s="1"/>
  <c r="C37" i="3"/>
  <c r="D44" i="3"/>
  <c r="D43" i="3" s="1"/>
  <c r="D46" i="3"/>
  <c r="G15" i="3"/>
  <c r="D59" i="2"/>
  <c r="D23" i="3" s="1"/>
  <c r="D20" i="3" s="1"/>
  <c r="G10" i="3"/>
  <c r="G47" i="3"/>
  <c r="C35" i="3"/>
  <c r="G36" i="3"/>
  <c r="G13" i="3"/>
  <c r="F19" i="3"/>
  <c r="F18" i="3"/>
  <c r="E155" i="2"/>
  <c r="E40" i="3" s="1"/>
  <c r="C46" i="3"/>
  <c r="G46" i="3" s="1"/>
  <c r="C44" i="3"/>
  <c r="G28" i="3"/>
  <c r="D124" i="2"/>
  <c r="D33" i="3" s="1"/>
  <c r="F64" i="2"/>
  <c r="F24" i="3" s="1"/>
  <c r="G24" i="3" s="1"/>
  <c r="F81" i="2"/>
  <c r="F27" i="3" s="1"/>
  <c r="C93" i="2"/>
  <c r="C29" i="3" s="1"/>
  <c r="F173" i="2"/>
  <c r="F48" i="3" s="1"/>
  <c r="F47" i="3" s="1"/>
  <c r="E124" i="2"/>
  <c r="E33" i="3" s="1"/>
  <c r="F112" i="2"/>
  <c r="F31" i="3" s="1"/>
  <c r="D134" i="2"/>
  <c r="D34" i="3" s="1"/>
  <c r="F17" i="2"/>
  <c r="F11" i="3" s="1"/>
  <c r="F9" i="3" s="1"/>
  <c r="C134" i="2"/>
  <c r="C34" i="3" s="1"/>
  <c r="G34" i="3" s="1"/>
  <c r="C55" i="2"/>
  <c r="C21" i="3" s="1"/>
  <c r="C75" i="2"/>
  <c r="C25" i="3" s="1"/>
  <c r="G25" i="3" s="1"/>
  <c r="C81" i="2"/>
  <c r="C27" i="3" s="1"/>
  <c r="F105" i="2"/>
  <c r="F30" i="3" s="1"/>
  <c r="D112" i="2"/>
  <c r="D31" i="3" s="1"/>
  <c r="D173" i="2"/>
  <c r="D48" i="3" s="1"/>
  <c r="D47" i="3" s="1"/>
  <c r="E17" i="2"/>
  <c r="E11" i="3" s="1"/>
  <c r="E9" i="3" s="1"/>
  <c r="F134" i="2"/>
  <c r="F34" i="3" s="1"/>
  <c r="E145" i="2"/>
  <c r="E38" i="3" s="1"/>
  <c r="G38" i="3" s="1"/>
  <c r="D148" i="2"/>
  <c r="D39" i="3" s="1"/>
  <c r="D155" i="2"/>
  <c r="D40" i="3" s="1"/>
  <c r="D37" i="3" s="1"/>
  <c r="C27" i="2"/>
  <c r="C12" i="3" s="1"/>
  <c r="G12" i="3" s="1"/>
  <c r="C69" i="2"/>
  <c r="C22" i="3" s="1"/>
  <c r="E47" i="2"/>
  <c r="E81" i="2"/>
  <c r="E27" i="3" s="1"/>
  <c r="E26" i="3" s="1"/>
  <c r="F93" i="2"/>
  <c r="F29" i="3" s="1"/>
  <c r="D105" i="2"/>
  <c r="D30" i="3" s="1"/>
  <c r="E162" i="2"/>
  <c r="E42" i="3" s="1"/>
  <c r="F162" i="2"/>
  <c r="F42" i="3" s="1"/>
  <c r="F41" i="3" s="1"/>
  <c r="E105" i="2"/>
  <c r="E30" i="3" s="1"/>
  <c r="F69" i="2"/>
  <c r="F22" i="3" s="1"/>
  <c r="E59" i="2"/>
  <c r="E23" i="3" s="1"/>
  <c r="E20" i="3" s="1"/>
  <c r="C105" i="2"/>
  <c r="C30" i="3" s="1"/>
  <c r="C42" i="2"/>
  <c r="C16" i="3" s="1"/>
  <c r="C5" i="2"/>
  <c r="C5" i="3" s="1"/>
  <c r="C26" i="3" l="1"/>
  <c r="G26" i="3" s="1"/>
  <c r="G40" i="3"/>
  <c r="G21" i="3"/>
  <c r="F26" i="3"/>
  <c r="C43" i="3"/>
  <c r="G43" i="3" s="1"/>
  <c r="G44" i="3"/>
  <c r="G27" i="3"/>
  <c r="E37" i="3"/>
  <c r="G37" i="3" s="1"/>
  <c r="F20" i="3"/>
  <c r="G42" i="3"/>
  <c r="E41" i="3"/>
  <c r="G39" i="3"/>
  <c r="G29" i="3"/>
  <c r="G33" i="3"/>
  <c r="F35" i="3"/>
  <c r="D35" i="3"/>
  <c r="G30" i="3"/>
  <c r="E19" i="3"/>
  <c r="E18" i="3"/>
  <c r="E14" i="3" s="1"/>
  <c r="E49" i="3" s="1"/>
  <c r="C9" i="3"/>
  <c r="G9" i="3" s="1"/>
  <c r="G11" i="3"/>
  <c r="C14" i="3"/>
  <c r="G16" i="3"/>
  <c r="D19" i="3"/>
  <c r="G19" i="3" s="1"/>
  <c r="D18" i="3"/>
  <c r="D14" i="3" s="1"/>
  <c r="C20" i="3"/>
  <c r="G20" i="3" s="1"/>
  <c r="G22" i="3"/>
  <c r="D7" i="3"/>
  <c r="C7" i="3"/>
  <c r="G5" i="3"/>
  <c r="C4" i="3"/>
  <c r="G35" i="3" l="1"/>
  <c r="D41" i="3"/>
  <c r="D49" i="3" s="1"/>
  <c r="C41" i="3"/>
  <c r="G18" i="3"/>
  <c r="G7" i="3"/>
  <c r="G14" i="3"/>
  <c r="F4" i="3"/>
  <c r="F49" i="3" s="1"/>
  <c r="G41" i="3" l="1"/>
  <c r="C49" i="3"/>
  <c r="G49" i="3" s="1"/>
  <c r="G4" i="3"/>
  <c r="P4" i="3" l="1"/>
</calcChain>
</file>

<file path=xl/sharedStrings.xml><?xml version="1.0" encoding="utf-8"?>
<sst xmlns="http://schemas.openxmlformats.org/spreadsheetml/2006/main" count="1212" uniqueCount="455">
  <si>
    <t>Ambiental</t>
  </si>
  <si>
    <t>Detalhamento do chek list</t>
  </si>
  <si>
    <t>1.</t>
  </si>
  <si>
    <t>Historial y manejo de la finca</t>
  </si>
  <si>
    <t>1.1</t>
  </si>
  <si>
    <t>a)</t>
  </si>
  <si>
    <t>El productor tiene capacidad de leer e de interpretar un mapa o croquis de la finca?</t>
  </si>
  <si>
    <t>b)</t>
  </si>
  <si>
    <r>
      <t>El productor dispone en este momento de un mapa o croquis que permita visualizar la finca;</t>
    </r>
    <r>
      <rPr>
        <sz val="11"/>
        <color theme="1"/>
        <rFont val="Palatino Linotype"/>
        <family val="1"/>
      </rPr>
      <t xml:space="preserve"> </t>
    </r>
    <r>
      <rPr>
        <sz val="11"/>
        <color theme="1"/>
        <rFont val="Calibri"/>
        <family val="2"/>
      </rPr>
      <t xml:space="preserve">áreas de producción, instalaciones, caminos, recursos hídricos, bosque, etc.? </t>
    </r>
  </si>
  <si>
    <t>c)</t>
  </si>
  <si>
    <t>1.2</t>
  </si>
  <si>
    <t>2.</t>
  </si>
  <si>
    <t xml:space="preserve">Material de propagación </t>
  </si>
  <si>
    <t>2.1</t>
  </si>
  <si>
    <t>3.</t>
  </si>
  <si>
    <t>Gestión del suelo y de otros sustratos</t>
  </si>
  <si>
    <t>3.1</t>
  </si>
  <si>
    <t>3.2</t>
  </si>
  <si>
    <t>¿Realiza de análisis de suelo en la finca?</t>
  </si>
  <si>
    <t>¿El productor sabe cómo tomar las muestras de suelo o cuenta con asesoría técnica para hacerlo?</t>
  </si>
  <si>
    <t>¿El productor sabe interpretar el resultado de un análisis de suelos, o cuenta con asesoría técnica para eso?</t>
  </si>
  <si>
    <t>d)</t>
  </si>
  <si>
    <t>¿El productor sigue las recomendaciones obtenidas de la interpretación del análisis del suelo?</t>
  </si>
  <si>
    <t>e)</t>
  </si>
  <si>
    <t>¿Las muestras de suelo son tomadas siempre de los mismos lugares?</t>
  </si>
  <si>
    <t>f)</t>
  </si>
  <si>
    <t>¿El productor mantiene documentación y registros de los resultados de los análisis del suelo y las prácticas de fertilización?</t>
  </si>
  <si>
    <t>g)</t>
  </si>
  <si>
    <t>¿El productor analiza la evolución de la aplicación de fertilizante en el suelo a través de los resultados de los análisis de suelo acumulados a lo largo de los años?</t>
  </si>
  <si>
    <t>h)</t>
  </si>
  <si>
    <t>¿Se utiliza estiércol tratado?</t>
  </si>
  <si>
    <t>i)</t>
  </si>
  <si>
    <t>¿Se utiliza residuos de alcantarilla?</t>
  </si>
  <si>
    <t>3.3</t>
  </si>
  <si>
    <t>¿El productor sabe identificar la erosión en los suelos de la finca?</t>
  </si>
  <si>
    <t>¿La propiedad cuenta con al menos pluviómetro que permita medir la lluvia?</t>
  </si>
  <si>
    <t>¿Existe erosión en los surcos de las áreas de cultivo después de lluvias de poca duración e intensidad (ejemplo: 5 mm/hora)?</t>
  </si>
  <si>
    <t>¿Después de lluvias de poca duración e intensidad (Ej.: 5mm/hora), observa acumulación de barro en los caminos de la propiedad?</t>
  </si>
  <si>
    <t>¿Después de una lluvia débil (Ej.: 5mm/hora) los ríos en la propiedad están turbios por presencia de tierra?</t>
  </si>
  <si>
    <t>¿El productor tiene conocimiento de técnicas de control de erosión?</t>
  </si>
  <si>
    <t>¿Implementa técnicas de control de erosión en la propiedad rural?</t>
  </si>
  <si>
    <t>¿Los caminos de la propiedad fueron diseñados para combatir la erosión?</t>
  </si>
  <si>
    <t>3.4</t>
  </si>
  <si>
    <t>Prácticas de cobertura de suelo</t>
  </si>
  <si>
    <t>El productor aplica prácticas de cobertura del suelo?</t>
  </si>
  <si>
    <t>Aplica un sistema de rotación de cultivos en la finca?</t>
  </si>
  <si>
    <t>4.</t>
  </si>
  <si>
    <t>Fertilización</t>
  </si>
  <si>
    <t>4.1</t>
  </si>
  <si>
    <t>4.2</t>
  </si>
  <si>
    <t>4.3</t>
  </si>
  <si>
    <t>4.4</t>
  </si>
  <si>
    <t>Utiliza estiércol de animales en la propiedad?</t>
  </si>
  <si>
    <t>El estiércol utilizado en la propiedad pasa por algún sistema de tratamiento que asegure la eliminación de patógenos?</t>
  </si>
  <si>
    <t>El productor cambia de ropa después de manejar animales o estiércol antes de entrar en contacto con el cultivo o los vegetales?</t>
  </si>
  <si>
    <t>El productor lava sus manos después del manejo con animales y estiércol antes de entrar en contacto con el cultivo o los vegetales?</t>
  </si>
  <si>
    <t>4.5</t>
  </si>
  <si>
    <t>Almacenamiento del fertilizante orgánico</t>
  </si>
  <si>
    <t>5.</t>
  </si>
  <si>
    <t>Gestión del agua</t>
  </si>
  <si>
    <t>5.1</t>
  </si>
  <si>
    <t>5.2</t>
  </si>
  <si>
    <t>¿La calidad de agua para riego utilizada en la propiedad ya ha sido analizada en un laboratorio autorizado (oficializado, acreditado)?</t>
  </si>
  <si>
    <t>¿El productor entiende la necesidad de utilizar solamente agua de buena calidad en los cultivos agrícolas?</t>
  </si>
  <si>
    <t>¿El productor sabe interpretar los resultados de un análisis de agua, o cuenta con asesoría técnica para eso?</t>
  </si>
  <si>
    <t>¿El agua para riego en la propiedad está dentro de los límites legales permitidos de calidad microbiológica y de metales pesados?</t>
  </si>
  <si>
    <t>¿Hay agua  suficiente para el consumo de las personas que trabajan en la finca?</t>
  </si>
  <si>
    <t>¿La calidad del agua para consumo utilizada en la propiedad es analizada periódicamente en un laboratorio autorizado (oficializado o acreditado)?</t>
  </si>
  <si>
    <t xml:space="preserve">¿El productor entiende la obligación de usar agua de calidad para consumo y empaque de producto en la propiedad </t>
  </si>
  <si>
    <t>¿El agua utilizada para el consumo y empaque de productos en la propiedad esta dentro de los límites permitidos de calidad microbiológica y de metales pesados?</t>
  </si>
  <si>
    <t>Almacenamiento del agua</t>
  </si>
  <si>
    <t>¿Existe suficiente agua para atender los cultivos en la propiedad durante todo el año?</t>
  </si>
  <si>
    <t>Hay reservas artificiales de agua para riego (reservorios, estanques, etc.) en la propiedad suficiente para los períodos secos?</t>
  </si>
  <si>
    <r>
      <t>·</t>
    </r>
    <r>
      <rPr>
        <sz val="7"/>
        <color theme="1"/>
        <rFont val="Times New Roman"/>
        <family val="1"/>
      </rPr>
      <t xml:space="preserve">    </t>
    </r>
    <r>
      <rPr>
        <sz val="11"/>
        <color theme="1"/>
        <rFont val="Calibri"/>
        <family val="2"/>
      </rPr>
      <t>En épocas de falta de agua para riego, el periodo es inferior a 5 días?</t>
    </r>
  </si>
  <si>
    <r>
      <t>·</t>
    </r>
    <r>
      <rPr>
        <sz val="7"/>
        <color theme="1"/>
        <rFont val="Times New Roman"/>
        <family val="1"/>
      </rPr>
      <t xml:space="preserve">    </t>
    </r>
    <r>
      <rPr>
        <sz val="11"/>
        <color theme="1"/>
        <rFont val="Calibri"/>
        <family val="2"/>
      </rPr>
      <t>En épocas de falta de agua para riego, el periodo es de 5 hasta 30 días?</t>
    </r>
  </si>
  <si>
    <r>
      <t>·</t>
    </r>
    <r>
      <rPr>
        <sz val="7"/>
        <color theme="1"/>
        <rFont val="Times New Roman"/>
        <family val="1"/>
      </rPr>
      <t xml:space="preserve">    </t>
    </r>
    <r>
      <rPr>
        <sz val="11"/>
        <color theme="1"/>
        <rFont val="Calibri"/>
        <family val="2"/>
      </rPr>
      <t>En épocas de falta de agua para riego, el periodo es superior a los 30 días?</t>
    </r>
  </si>
  <si>
    <t>5.4</t>
  </si>
  <si>
    <t>Las fuentes de agua en la propiedad son protegidas con alguna medida contra la contaminación externa?</t>
  </si>
  <si>
    <t>Los depósitos de estiércol en la propiedad son alejados de las fuentes de agua evitando el contacto directo e indirecto, por escorrentía</t>
  </si>
  <si>
    <t>Las márgenes alrededor de las fuentes de agua en la propiedad son protegidas por vegetación, con el objetivo de garantizar el volumen de agua?</t>
  </si>
  <si>
    <t xml:space="preserve">Las áreas alrededor de las fuentes y cursos de agua en la finca son protegidas   </t>
  </si>
  <si>
    <t>6.</t>
  </si>
  <si>
    <t>Protección de cultivos</t>
  </si>
  <si>
    <t>6.1</t>
  </si>
  <si>
    <t>El productor rural sabe reconocer las principales plagas y enfermedades que atacan sus actividades agrícolas?</t>
  </si>
  <si>
    <t>El productor sabe identificar los daños causados por las plagas en sus actividades?</t>
  </si>
  <si>
    <t>La propiedad utiliza como parámetro el daño económico para aplicar un tratamiento fitosanitario?</t>
  </si>
  <si>
    <t>El productor utiliza parámetros basados en seguridad cuarentenaria para realizar los procesos productivos?</t>
  </si>
  <si>
    <t>Son utilizados solamente plaguicidas autorizados y en las dosis recomendadas para el control de las plagas?</t>
  </si>
  <si>
    <t>Son utilizados los equipos de aplicación recomendados para el control fitosanitario de plagas y enfermedades?</t>
  </si>
  <si>
    <t>Se llevan registros referentes a la presencia de plagas en el cultivo, su nivel de daño, los plaguicidas y dosis utilizados?</t>
  </si>
  <si>
    <t>Cuando existen registros, estos son guardados al menos por 2 años?</t>
  </si>
  <si>
    <t>6.2</t>
  </si>
  <si>
    <t>¿El productor utiliza solamente productos indicados para los cultivos existentes en su propiedad?</t>
  </si>
  <si>
    <t>6.3</t>
  </si>
  <si>
    <t>¿El agua que es utilizada para preparar el caldo en la propiedad es limpia, sin o con pocos materiales de suspensión, sin olores o color?</t>
  </si>
  <si>
    <t>¿El productor sabe lo que es pH del agua?</t>
  </si>
  <si>
    <t>¿En la propiedad existe el hábito de verificar el pH del agua que será utilizada en pulverizaciones</t>
  </si>
  <si>
    <t>¿El caldo/mezcla es preparado siempre en el mismo lugar?</t>
  </si>
  <si>
    <t>¿El lugar donde se prepara el caldo/mezcla le permite la recolección de sobrantes?</t>
  </si>
  <si>
    <t>¿El lugar de preparación del caldo/mezcla cuenta con agua suficiente para su limpieza después del trabajo de manejo del plaguicida?</t>
  </si>
  <si>
    <t>¿La sobra de caldo/mezcla es descartada en ríos, riachuelos o lagos?</t>
  </si>
  <si>
    <t>¿El sobrante de caldo/mezcla es descartado en el suelo, en un lugar único?</t>
  </si>
  <si>
    <t>¿La propiedad dispone de un sistema de manejo de sobrante de plaguicidas construido según orientación técnica?</t>
  </si>
  <si>
    <t>¿El productor lava el equipo  después de la aplicación en un lugar fijo?</t>
  </si>
  <si>
    <t>¿El productor descarta el agua de lavado en el mismo destino donde ha colocado el sobrante del caldo/mezcla?</t>
  </si>
  <si>
    <t>6.4</t>
  </si>
  <si>
    <t>Calibración de equipos</t>
  </si>
  <si>
    <t>¿El productor rural guarda y comprende el manual técnico del equipo?</t>
  </si>
  <si>
    <t>¿El productor ha sido entrenado en manejo y calibración de equipo?</t>
  </si>
  <si>
    <t>¿El productor rural realiza siempre la calibración del equipo de aplicación antes de una aplicación?</t>
  </si>
  <si>
    <t>¿El productor rural realiza la calibración del equipo por lo menos una vez por mes?</t>
  </si>
  <si>
    <t>¿El productor rural realiza la calibración del equipo por lo menos una vez durante el cultivo (producción)</t>
  </si>
  <si>
    <t xml:space="preserve">¿El productor rural realizó la calibración del equipo por lo menos una vez desde su adquisición? </t>
  </si>
  <si>
    <t>6.5</t>
  </si>
  <si>
    <t>Equipos de protección</t>
  </si>
  <si>
    <t>¿El propietario y los trabajadores tienen el equipo completo de protección personal en su propiedad (botas, guantes, traje, sombrero de un material impermeable, anteojos y mascara de protección)?</t>
  </si>
  <si>
    <t>¿El productor sabe cómo utilizar todas las piezas del equipo de protección personal?</t>
  </si>
  <si>
    <t xml:space="preserve">¿El productor sabe identificar cual pieza del equipo de protección está relacionada con cada etapa del manejo del plaguicida? </t>
  </si>
  <si>
    <t>¿Los equipos de protección están íntegros, sin rasguños o partes faltantes?</t>
  </si>
  <si>
    <t>¿El productor siempre usa el equipo de protección personal durante el manejo con plaguicidas?</t>
  </si>
  <si>
    <t>¿Después de la aplicación la ropa utilizada y equipo de protección es lavado y secado separado de otra ropa o instrumentos?</t>
  </si>
  <si>
    <t>¿Después del periodo de duración del equipo de protección, las piezas son descartadas de la misma forma que los envases de plaguicidas?</t>
  </si>
  <si>
    <t>¿Los trabajadores son entrenados para el uso de esos equipos?</t>
  </si>
  <si>
    <t>¿Los trabajadores usan el equipo de protección personal?</t>
  </si>
  <si>
    <t>6.6</t>
  </si>
  <si>
    <t>Almacenamiento de plaguicidas</t>
  </si>
  <si>
    <t>6.7</t>
  </si>
  <si>
    <t>Gestión de envases vacíos de plaguicidas</t>
  </si>
  <si>
    <t>¿Los recipientes vacíos son lavados 3 veces, secas y perforadas, antes de ser enviadas a un centro de acopio para su destrucción final?</t>
  </si>
  <si>
    <t>¿Existe estructura de almacenamiento de recipientes vacíos en la propiedad?</t>
  </si>
  <si>
    <t>¿Los recipientes vacíos son recogidos limpios por el sistema de recolección aprobado por autoridad competente?</t>
  </si>
  <si>
    <t>¿Los recipientes vacíos de plaguicidas son reutilizados después de su lavado?</t>
  </si>
  <si>
    <t>¿Los recipientes vacíos de plaguicidas son quemados en la propiedad después de su uso?</t>
  </si>
  <si>
    <t>¿Los recipientes vacíos de plaguicidas son enterrados después de su uso?</t>
  </si>
  <si>
    <t>¿Los recipientes vacíos de plaguicidas son abandonados después de su uso?</t>
  </si>
  <si>
    <t>¿Los recipientes vacíos son recogidos sucias por el sistema de recolección de basura urbano o similar?</t>
  </si>
  <si>
    <t>¿Los recipientes vacíos son recogidos limpios por el sistema de recolección de basura urbano o similar?</t>
  </si>
  <si>
    <t>6.8</t>
  </si>
  <si>
    <t>Residuos de plaguicidas</t>
  </si>
  <si>
    <t>El productor rural entiende lo que es residuos de plaguicidas?</t>
  </si>
  <si>
    <t>El productor sabe identificar donde están especificados los plazos de carencia de los plaguicidas utilizados?</t>
  </si>
  <si>
    <t>El productor respeta los plazos de carencia indicados en la etiqueta  y panfleto de los plaguicidas</t>
  </si>
  <si>
    <t>El productor utiliza solamente productos indicados para los cultivos existentes en su propiedad?</t>
  </si>
  <si>
    <t>El productor respeta las dosis de los productos recomendados para los cultivos?</t>
  </si>
  <si>
    <t>El productor toma medidas de higiene después de realizar algún trabajo con plaguicidas o antes de entrar en contacto con los vegetales?</t>
  </si>
  <si>
    <t>7.</t>
  </si>
  <si>
    <t>Presencia de animales en la finca</t>
  </si>
  <si>
    <t>7.1</t>
  </si>
  <si>
    <t>8.</t>
  </si>
  <si>
    <t>Higiene y salud</t>
  </si>
  <si>
    <t>8.1</t>
  </si>
  <si>
    <t>8.2</t>
  </si>
  <si>
    <t>¿Los trabajadores cuentan con instalaciones para preservar y consumir sus alimentos.  (explicar porque preservar)’</t>
  </si>
  <si>
    <t>¿El agua consumida por los trabajadores es potable y atiende la legislación nacional?</t>
  </si>
  <si>
    <t>¿Hay planes o programas de control de prevención de enfermedades destinadas a los trabajadores de la finca?</t>
  </si>
  <si>
    <t>¿Los registros de ocurrencia de enfermedades son mantenidos a lo largo de los años?</t>
  </si>
  <si>
    <t>¿Existen programas de control de accidentes destinados a los trabajadores de la finca?</t>
  </si>
  <si>
    <t>¿Los registros de ocurrencia de accidentes son mantenidos a lo largo de los años?</t>
  </si>
  <si>
    <t>8.3</t>
  </si>
  <si>
    <t>¿Existen estructuras sanitarias disponibles y accesibles para los trabajadores de la finca?</t>
  </si>
  <si>
    <t>¿Las estructuras sanitarias cuentan con agua clorada para lavado de manos, jabón y toallas?</t>
  </si>
  <si>
    <t>¿Los trabajadores se lavan las manos después de usar el baño?</t>
  </si>
  <si>
    <t>¿Los trabajadores rurales, saben porque deben lavarse las manos?</t>
  </si>
  <si>
    <t>9.</t>
  </si>
  <si>
    <t>¿Los trabajadores de la propiedad reciben entrenamiento en buenas prácticas agrícolas e ambientales cuando ingresa a trabajar</t>
  </si>
  <si>
    <t>¿Después de la capacitación inicial, los trabajadores son capacitados periódicamente?</t>
  </si>
  <si>
    <t>¿Los trabajadores son evaluados para verificar la eficiencia de la capacitación?</t>
  </si>
  <si>
    <t>¿Existen registros de capacitación?</t>
  </si>
  <si>
    <t>10.</t>
  </si>
  <si>
    <t>¿El productor verifica  las condiciones del transporte antes de la carga de sus productos?</t>
  </si>
  <si>
    <t>¿Los vehículos se encuentran autorizados para el transporte de alimentos</t>
  </si>
  <si>
    <t>¿Durante el transporte es mantenido un sistema de registro de ocurrencias no esperadas (atrasos, quiebra de equipo, perdida de frio, etc)</t>
  </si>
  <si>
    <t>¿El transporte mantiene un registro de identificación de recibo de producto y su entrega)?</t>
  </si>
  <si>
    <t>11.</t>
  </si>
  <si>
    <t>Gestión de residuos y agentes contaminantes</t>
  </si>
  <si>
    <t>11.1</t>
  </si>
  <si>
    <t>Ordenamiento de espacio físico de la finca - Totais</t>
  </si>
  <si>
    <t>La finca dispone de un mapa de riesgos para peligros químicos, físicos e biológicos para la producción y las personas?</t>
  </si>
  <si>
    <t>Manejo del sitio de producción - totais</t>
  </si>
  <si>
    <t>Si acaso lo necessite, el propietario tiene condiciones de diseñar o ayudar a diseñar un mapa o croquis para el planeamiento de la propiedad?</t>
  </si>
  <si>
    <t>los materiales de propagación tienen certificación de Sanidad y calidad?</t>
  </si>
  <si>
    <t>Sanidad y calidad del material de propagación - totais</t>
  </si>
  <si>
    <t>Hay mapa de suelos disponible para la región?</t>
  </si>
  <si>
    <t>Mapas de suelos - (Indicador gobernamental) - Total</t>
  </si>
  <si>
    <t>Análisis de suelo - Total</t>
  </si>
  <si>
    <t>Control de erosión - Total</t>
  </si>
  <si>
    <t>Programa de fertilización - Total</t>
  </si>
  <si>
    <t>Hay depósito cubierto, sin contacto con el agua de lluvia para el almacenamiento de fertilizantes químicos</t>
  </si>
  <si>
    <t>Equipo utilizado en la fertilización - total</t>
  </si>
  <si>
    <t>Almacenamiento de fertilizantes - total</t>
  </si>
  <si>
    <t>Fertilizante orgánico - total</t>
  </si>
  <si>
    <t>Hay depósito cubierto, sin contacto con el agua de lluvia para el almacenamiento de fertilizantes orgánicos?</t>
  </si>
  <si>
    <t xml:space="preserve">a) </t>
  </si>
  <si>
    <t>Determinación de las necesidades de agua - Total</t>
  </si>
  <si>
    <t>Calidad del agua de riego - Total</t>
  </si>
  <si>
    <t>¿Hay algún sistema de control de agua libre instalado en la finca (pluviómetros, medición de caudal de los ríos o volúmenes disponibles en los reservorios, uso del agua urbana)?</t>
  </si>
  <si>
    <t>¿Hay algún sistema de control de uso de agua instalado em la finca ?</t>
  </si>
  <si>
    <t>El productor sabe cómo calcular las necesidades de agua de la finca o tiene asesoramiento técnico?</t>
  </si>
  <si>
    <t>5.3-a</t>
  </si>
  <si>
    <t>5.3-b</t>
  </si>
  <si>
    <t>Calidad del agua de consumo y para la limpieza - Total</t>
  </si>
  <si>
    <t>Uso de plaguicidas permitidos - Total</t>
  </si>
  <si>
    <t>Manejo integrado de plagas - Total</t>
  </si>
  <si>
    <t>Protección de fuentes de agua - Total</t>
  </si>
  <si>
    <t>Preparación de caldo y eliminación de sobrantes de plaguicidas - Total</t>
  </si>
  <si>
    <t>j)</t>
  </si>
  <si>
    <t>l)</t>
  </si>
  <si>
    <t>Segregación de animales en la zona de producción - Total</t>
  </si>
  <si>
    <t>Procedimientos de higiene - Total</t>
  </si>
  <si>
    <t>Eliminación de residuos sólidos - Total</t>
  </si>
  <si>
    <t>Estructuras sanitarias - Total</t>
  </si>
  <si>
    <t>Salud del trabajador - Total</t>
  </si>
  <si>
    <t>Reducción de desechos y el reciclaje de residuos - Total</t>
  </si>
  <si>
    <t>Transporte de productos cosechados - Total</t>
  </si>
  <si>
    <t>Capacitación - Total</t>
  </si>
  <si>
    <t>O lixo sólido (menos pesticidas) gerado na propriedade é recolhido por sistemas de coleta de lixo publicos ou privados?</t>
  </si>
  <si>
    <t>Los fertilizantes tienen certificación de calidad e inocuidad para metales pesados?</t>
  </si>
  <si>
    <t>Los equipos de fertilización san calibrados antes de las aplicaciones?</t>
  </si>
  <si>
    <t>c1)</t>
  </si>
  <si>
    <t>c2)</t>
  </si>
  <si>
    <t>c3)</t>
  </si>
  <si>
    <t>Existe algum plano de gestão ambiental na propriedade prevendo a redução de dejetos e a reciclagem de resíduos?</t>
  </si>
  <si>
    <t xml:space="preserve">Capacitación </t>
  </si>
  <si>
    <t>9.1</t>
  </si>
  <si>
    <t>10.1</t>
  </si>
  <si>
    <t xml:space="preserve">Transporte de productos cosechados </t>
  </si>
  <si>
    <t>Dimensões avaliadas</t>
  </si>
  <si>
    <t>Problema Inicial</t>
  </si>
  <si>
    <t>1.1-a</t>
  </si>
  <si>
    <t>CRÉDITOS:</t>
  </si>
  <si>
    <t>Programa de fertilización - total</t>
  </si>
  <si>
    <t>Los fertilizantes san aplicados según orientación de asesor técnico?</t>
  </si>
  <si>
    <t>5.2-a</t>
  </si>
  <si>
    <t>5.2-b</t>
  </si>
  <si>
    <t>5.3</t>
  </si>
  <si>
    <t>¿El productor cumple con los períodos de carencia establecidos de los productos aplicados?</t>
  </si>
  <si>
    <t>c4)</t>
  </si>
  <si>
    <t>¿Existe deposito destinado exclusivamente  al almacenamiento de plaguicidas en uso en la propiedad?</t>
  </si>
  <si>
    <t>Hay control de la contaminación por animales (recolección de heces) o separación física de los animales en los lugares de producción?</t>
  </si>
  <si>
    <t>Existe protocolo para la manipulación de vegetales establecido en la propiedad?</t>
  </si>
  <si>
    <t>Los trabajadores están entrenados y siguen el protocolo?</t>
  </si>
  <si>
    <t>Las estructuras residuales cuentan con fosa séptica o bien otro sistema de tratamiento técnicamente recomendado?</t>
  </si>
  <si>
    <t>10.2</t>
  </si>
  <si>
    <t>Calidad de Fertilizantes - Total</t>
  </si>
  <si>
    <t>Transportes - Total</t>
  </si>
  <si>
    <t>Capacitación de los trabajadores - Total</t>
  </si>
  <si>
    <t>Ítem</t>
  </si>
  <si>
    <t>Trabajador</t>
  </si>
  <si>
    <t>Inocuidad</t>
  </si>
  <si>
    <t>Económicos</t>
  </si>
  <si>
    <t xml:space="preserve">Control de erosión </t>
  </si>
  <si>
    <t>Transporte</t>
  </si>
  <si>
    <t>5.2.A</t>
  </si>
  <si>
    <t>5.2.B</t>
  </si>
  <si>
    <t>Problemas encontrados (limitantes)</t>
  </si>
  <si>
    <t>Aspectos a verificar</t>
  </si>
  <si>
    <t>Alejandra Díaz: alejandra.diaz@iica.int
Luciano Gebler: luciano.gebler@embrapa.br
Lucia Maia: lucia.maia@iica.int
Lourdes Medina: lourdes.medina@iica.int
Sacha Trelles: sacha.trelles@iica.int</t>
  </si>
  <si>
    <t>Total</t>
  </si>
  <si>
    <t>Impacto Positivo das Boas Práticas Agrícolas e Ambientais</t>
  </si>
  <si>
    <t>Resultado em % de impacto positivo =</t>
  </si>
  <si>
    <t>Análisis de la lista de verificación de cumplimiento de las BPA en las fincas</t>
  </si>
  <si>
    <t>INTRODUCIÓN:</t>
  </si>
  <si>
    <t>Si el productor estuviera utilizando algún sistema de certificación de BPA, oficial o comercial, la evaluación debe tomar en cuenta la información recogida en los cuestionarios de la entidad certificadora (siempre y cuando estén disponibles), para no tener que generar cuestionarios adicionales o hacer nuevas visitas y entrevistas. Sencillamente se procede al análisis de metadatos. Si no se dispone de información previa, se puede aplicar directamente el cuestionario al productor o al técnico enmcargado de la finca, mediante una visita al sito del técnico entrenado en el análisis de datos.</t>
  </si>
  <si>
    <t>ORIENTACIONES:</t>
  </si>
  <si>
    <t>El cuestionario (la lista de verificación) puede completarse junto con el productor, en su oficina o en la casa, o bien junto al técnico responsable de la documentación de la propiedad. El usuario puede recoger los datos en un cuestionario impreso o en un computador, una vez que este se haya estructurado en forma de una planilla de cálculo modelo Excel®. 
Esto significa que el entrevistador debe recibir y anotar las respuestas afirmativas (“sí”) y las respuestas negativas (“no”). Al insertar la plantilla de cálculo, las respuestas positivas obtendrán un valor de 1,0 mientras que las respuestas negativas permanecerán en 0,0.
El sistema está programado para anotar cada respuesta según las siguientes dimensiones de impacto: a) Ambiental; b) Seguridad del trabajador; c) Inocuidad; d) Económica). Así, cuando se obtiene una respuesta positiva, se genera al menos un punto (1) que guarda relación con al menos una de las dimensiones mencionadas. La respuesta en la plantilla se muestra en un gráfico de Radar con cuatro líneas de colores: verde (ambiental), azul (seguridad trabajador), roja (inocuidad) y anaranjada (económica).
Para más información pueden contactar directamente a los autores de la publicación.</t>
  </si>
  <si>
    <t xml:space="preserve">Ordenamiento del espacio físico de la finca </t>
  </si>
  <si>
    <t>¿El productor tiene capacidad de leer e interpretar un mapa o croquis de la finca?</t>
  </si>
  <si>
    <t xml:space="preserve">¿El productor dispone en este momento de un mapa o croquis que le permita visualizar la finca: áreas de producción, instalaciones, caminos, recursos hídricos, bosque, etc.? </t>
  </si>
  <si>
    <t>Si la respuesta anterior es no, ¿podría el propietario diseñar o ayudar a diseñar un mapa o croquis de la finca que le permita planificar el uso del espacio físico?</t>
  </si>
  <si>
    <t xml:space="preserve">Manejo del sitio de producción </t>
  </si>
  <si>
    <t>¿La finca dispone de una evaluación de riesgos que muestra que el sitio de producción es apto para la producción y cuenta con un plan de gestión para minimizar los riesgos identificados?</t>
  </si>
  <si>
    <t xml:space="preserve">Sanidad y calidad del material de propagación </t>
  </si>
  <si>
    <t>¿Los materiales de propagación tienen certificación de sanidad y calidad?</t>
  </si>
  <si>
    <t xml:space="preserve">Mapas de suelos  </t>
  </si>
  <si>
    <t>¿El productor tiene acceso a los mapas de suelo de la región?</t>
  </si>
  <si>
    <t>Análisis de suelo y de sustratos</t>
  </si>
  <si>
    <t>¿Se han hecho análisis de suelo en la finca?</t>
  </si>
  <si>
    <t>¿El productor sabe interpretar el resultado de un análisis de suelos o cuenta con asesoría técnica para hacerlo?</t>
  </si>
  <si>
    <t>¿El productor sigue las recomendaciones que se derivan de la interpretación del análisis del suelo?</t>
  </si>
  <si>
    <t>¿Las muestras de suelo se toman siempre en los mismos lugares?</t>
  </si>
  <si>
    <t>¿El productor mantiene documentación y registros de los resultados de los análisis del suelo y de las prácticas de fertilización?</t>
  </si>
  <si>
    <t>¿La propiedad cuenta con al menos un pluviómetro que permita medir la cantidad de lluvia que cae?</t>
  </si>
  <si>
    <t>¿Se observa erosión en los surcos de las áreas de cultivo después de lluvias de poca duración y poca intensidad (p.ej. 5 mm/hora)?</t>
  </si>
  <si>
    <t>¿Después de lluvias de poca duración e intensidad (p.ej. 5 mm/hora), se observa acumulación de barro en los caminos de la propiedad?</t>
  </si>
  <si>
    <t>¿Después de una lluvia débil (p.ej. 5 mm/hora) los ríos que pasan por la propiedad se observan turbios por presencia de tierra?</t>
  </si>
  <si>
    <t>¿Se implementan técnicas de control de erosión en la propiedad?</t>
  </si>
  <si>
    <t>¿El productor aplica prácticas de cobertura del suelo?</t>
  </si>
  <si>
    <t>¿Se aplica un sistema de rotación de cultivos?</t>
  </si>
  <si>
    <t xml:space="preserve">Calidad de los Fertilizantes </t>
  </si>
  <si>
    <t>¿Los fertilizantes tienen certificación de calidad (que incluye metales pesados)?</t>
  </si>
  <si>
    <t>¿Los fertilizantes se aplican siguiendo las indicaciones de un asesor técnico?</t>
  </si>
  <si>
    <t>¿Los equipos de fertilización se calibran antes de las aplicaciones?</t>
  </si>
  <si>
    <t xml:space="preserve">Almacenamiento de fertilizantes </t>
  </si>
  <si>
    <t>¿Se cuenta con un depósito cubierto, completamente al resguardo de la lluvia, para almacenar fertilizantes químicos?</t>
  </si>
  <si>
    <t xml:space="preserve">Fertilizantes orgánicos y biofertilizantes </t>
  </si>
  <si>
    <t>¿En la propiedad se utiliza estiércol de animales o biofertilizantes, según lo estipulado en las normativas pertinentes?</t>
  </si>
  <si>
    <t>¿El estiércol utilizado en la propiedad pasa por algún sistema de tratamiento que asegure la eliminación de patógenos?</t>
  </si>
  <si>
    <t>¿El productor se cambia de ropa después de manejar animales o estiércol y antes de entrar en contacto con el cultivo o los vegetales?</t>
  </si>
  <si>
    <t>¿El productor se lava las manos después de haber manejado animales y estiércol y antes de entrar en contacto con el cultivo o los vegetales?</t>
  </si>
  <si>
    <t>¿La propiedad cuenta con un depósito cubierto para almacenar fertilizantes orgánicos a resguardo de la lluvia?</t>
  </si>
  <si>
    <t xml:space="preserve">Determinación de las necesidades de agua </t>
  </si>
  <si>
    <t>¿Se ha instalado en la finca algún sistema de control del agua libre; p. ej. un pluviómetro, un sistema para medir el caudal de los ríos o el volumen de agua disponible en los reservorios, un sistema para determinar el uso del agua urbana, etc.?</t>
  </si>
  <si>
    <t>¿Se lleva un control de uso de agua en la finca?</t>
  </si>
  <si>
    <t>¿El productor sabe cómo calcular las necesidades de agua de la finca o cuenta con asesoramiento técnico?</t>
  </si>
  <si>
    <t xml:space="preserve">Calidad del agua de riego </t>
  </si>
  <si>
    <t>¿El agua de riego que se utiliza en la propiedad se ha analizado en un laboratorio autorizado (oficializado o acreditado) para determinar su calidad?</t>
  </si>
  <si>
    <t>Calidad del agua para consumo y para limpieza</t>
  </si>
  <si>
    <t>¿Hay agua suficiente para el consumo de las personas que trabajan en la finca?</t>
  </si>
  <si>
    <t>¿La calidad del agua para consumo que se usa en la propiedad se analiza periódicamente en un laboratorio autorizado (oficial o acreditado)?</t>
  </si>
  <si>
    <t>¿El productor entiende la obligación de usar agua de calidad para el consumo humano y para empacar los productos en la propiedad?</t>
  </si>
  <si>
    <t>¿El agua que se utiliza para el consumo y el empaque de productos en la propiedad está dentro de los límites permitidos de calidad microbiológica y de metales pesados?</t>
  </si>
  <si>
    <t>¿Hay agua suficiente para atender los cultivos en la propiedad durante todo el año?</t>
  </si>
  <si>
    <t>¿Hay reservas artificiales de agua para riego (reservorios, estanques, etc.) en la propiedad para cubrir las necesidades de los períodos secos?</t>
  </si>
  <si>
    <r>
      <t>·</t>
    </r>
    <r>
      <rPr>
        <sz val="7"/>
        <color theme="1"/>
        <rFont val="Times New Roman"/>
        <family val="1"/>
      </rPr>
      <t xml:space="preserve">    </t>
    </r>
    <r>
      <rPr>
        <sz val="11"/>
        <color theme="1"/>
        <rFont val="Calibri"/>
        <family val="2"/>
      </rPr>
      <t xml:space="preserve"> ¿En épocas de falta de agua para riego, el periodo de escasez es inferior a 5 días?</t>
    </r>
  </si>
  <si>
    <r>
      <t>·</t>
    </r>
    <r>
      <rPr>
        <sz val="7"/>
        <color theme="1"/>
        <rFont val="Times New Roman"/>
        <family val="1"/>
      </rPr>
      <t xml:space="preserve">    </t>
    </r>
    <r>
      <rPr>
        <sz val="11"/>
        <color theme="1"/>
        <rFont val="Calibri"/>
        <family val="2"/>
      </rPr>
      <t>¿En épocas de falta de agua para riego, el periodo de escasez es de 5 a 30 días?</t>
    </r>
  </si>
  <si>
    <r>
      <t>·</t>
    </r>
    <r>
      <rPr>
        <sz val="7"/>
        <color theme="1"/>
        <rFont val="Times New Roman"/>
        <family val="1"/>
      </rPr>
      <t xml:space="preserve">    </t>
    </r>
    <r>
      <rPr>
        <sz val="11"/>
        <color theme="1"/>
        <rFont val="Calibri"/>
        <family val="2"/>
      </rPr>
      <t>¿En épocas de falta de agua para riego, el periodo de escasez es superior a los 30 días?</t>
    </r>
  </si>
  <si>
    <t xml:space="preserve">Protección de fuentes de agua </t>
  </si>
  <si>
    <t>¿Se toman medidas para proteger las fuentes de agua que hay en la propiedad contra la contaminación externa?</t>
  </si>
  <si>
    <t>¿Los depósitos de estiércol que hay en la propiedad se encuentran alejados de las fuentes de agua para evitar el contacto directo e indirecto (por escorrentía) del agua con dichos desechos?</t>
  </si>
  <si>
    <t>¿Las márgenes de las fuentes de agua que hay en la propiedad se encuentran protegidas por vegetación para garantizar el volumen de agua?</t>
  </si>
  <si>
    <t xml:space="preserve">¿Se protegen las áreas que rodean las fuentes y cursos de agua en la finca?   </t>
  </si>
  <si>
    <t xml:space="preserve">Manejo integrado de plagas </t>
  </si>
  <si>
    <t>¿El productor rural sabe reconocer las principales plagas y enfermedades que afectan su actividad agrícola?</t>
  </si>
  <si>
    <t>¿El productor sabe identificar los daños que ocasionan las plagas en sus actividades?</t>
  </si>
  <si>
    <t>¿La propiedad utiliza el daño económico como parámetro para aplicar un tratamiento fitosanitario?</t>
  </si>
  <si>
    <t>¿El productor desarrolla sus procesos productivos respetando los parámetros necesarios para garantizar la seguridad cuarentenaria?</t>
  </si>
  <si>
    <t>Para el control de plagas, ¿se utilizan únicamente plaguicidas autorizados y en las dosis recomendadas?</t>
  </si>
  <si>
    <t>Para el control de plagas ¿se utilizan los equipos de aplicación recomendados?</t>
  </si>
  <si>
    <t>¿Se llevan registros que documenten la presencia de plagas en el cultivo, el nivel de daño, los plaguicidas y las dosis utilizadas?</t>
  </si>
  <si>
    <t>Si se llevan registros, ¿se guardan estos al menos por 2 años?</t>
  </si>
  <si>
    <t xml:space="preserve">Uso de plaguicidas permitidos </t>
  </si>
  <si>
    <t>¿El productor solo utiliza productos indicados para los cultivos que tiene en su propiedad?</t>
  </si>
  <si>
    <t>¿El productor cumple con los “períodos de carencia” que deben respetarse en la aplicación de un producto?</t>
  </si>
  <si>
    <t xml:space="preserve">Preparación de caldo y eliminación de sobrantes de plaguicidas </t>
  </si>
  <si>
    <t>¿El agua que se utiliza para preparar el caldo en la propiedad es limpia, sin materiales de suspensión (o con muy pocos), sin olor y sin color?</t>
  </si>
  <si>
    <t>¿El productor sabe lo que es el pH del agua?</t>
  </si>
  <si>
    <t>¿En la propiedad se tiene el hábito de verificar el pH del agua que se va a utilizar en las pulverizaciones?</t>
  </si>
  <si>
    <t>¿El caldo/mezcla se prepara siempre en el mismo lugar?</t>
  </si>
  <si>
    <t>¿El lugar donde se prepara el caldo/mezcla permite la recolección de sobrantes?</t>
  </si>
  <si>
    <t>¿El lugar donde se prepara el caldo/mezcla cuenta con agua suficiente para poder hacer una buena limpieza después del trabajo de manejo del plaguicida?</t>
  </si>
  <si>
    <t>¿El sobrante de caldo/mezcla se descarta en ríos, riachuelos o lagos?</t>
  </si>
  <si>
    <t>¿El sobrante de caldo/mezcla se descarta en el suelo, en un solo lugar?</t>
  </si>
  <si>
    <t>¿La propiedad dispone de un sistema para el manejo de sobrantes de plaguicidas construido según indicaciones técnicas?</t>
  </si>
  <si>
    <t>¿El productor lava el equipo  en un lugar fijo después de la aplicación?</t>
  </si>
  <si>
    <t>¿El productor descarta el agua de lavado en el mismo sitio donde ha colocado el sobrante del caldo/mezcla?</t>
  </si>
  <si>
    <t xml:space="preserve">Calibración de equipos </t>
  </si>
  <si>
    <t>¿El productor guarda el manual técnico del equipo en un lugar seguro y comprende las instrucciones?</t>
  </si>
  <si>
    <t>¿El productor calibra el equipo antes de cada aplicación?</t>
  </si>
  <si>
    <t>¿El productor calibra el equipo al menos una vez por mes?</t>
  </si>
  <si>
    <t>¿El productor calibra el equipo al menos una vez en la etapa de cultivo (producción)?</t>
  </si>
  <si>
    <t xml:space="preserve">¿El productor ha calibrado el equipo al menos una vez desde su adquisición? </t>
  </si>
  <si>
    <t xml:space="preserve">Equipos de protección </t>
  </si>
  <si>
    <t>¿El propietario y los trabajadores tienen el equipo completo de protección personal en la propiedad (botas, guantes, traje, sombrero de un material impermeable, anteojos y máscara de protección)?</t>
  </si>
  <si>
    <t xml:space="preserve">¿El productor sabe identificar cuál pieza del equipo de protección está relacionada con cada etapa del manejo del plaguicida? </t>
  </si>
  <si>
    <t>¿Los equipos de protección están íntegros, sin rasgaduras o partes faltantes?</t>
  </si>
  <si>
    <t>¿El productor siempre usa el equipo de protección personal durante el manejo de plaguicidas?</t>
  </si>
  <si>
    <t>¿Después de la aplicación, la ropa y el equipo de protección que se usaron se lavan y secan aparte de otra ropa y otros instrumentos?</t>
  </si>
  <si>
    <t>Cuando se ha vencido el periodo de utilidad del equipo de protección, ¿las piezas se descartan de la misma forma en que se descartan los envases de plaguicidas?</t>
  </si>
  <si>
    <t>¿Se entrena a los trabajadores en el uso de esos equipos?</t>
  </si>
  <si>
    <t xml:space="preserve">Almacenamiento de plaguicidas </t>
  </si>
  <si>
    <t>¿En la propiedad hay un depósito que se destina exclusivamente al almacenamiento de plaguicidas?</t>
  </si>
  <si>
    <t xml:space="preserve">Gestión de envases vacíos de plaguicidas </t>
  </si>
  <si>
    <t>¿Los recipientes vacíos se lavan tres veces, se secan y se perforan antes de ser enviados a un centro de acopio para su destrucción final?</t>
  </si>
  <si>
    <t>¿Los recipientes vacíos y limpios los recoge un sistema de recolección aprobado por una autoridad competente?</t>
  </si>
  <si>
    <t>¿Los recipientes vacíos de plaguicidas se vuelven a usar después de haber sido lavados?</t>
  </si>
  <si>
    <t>¿Los recipientes vacíos de plaguicidas se queman en la propiedad después de haber sido usados?</t>
  </si>
  <si>
    <t>¿Los recipientes vacíos de plaguicidas se entierran después de haber sido usados?</t>
  </si>
  <si>
    <t>¿Los recipientes vacíos de plaguicidas se dejan abandonados después de haber sido usados?</t>
  </si>
  <si>
    <t>¿Los recipientes vacíos los recoge, sucios, el sistema urbano de recolección de basura o un sistema similar?</t>
  </si>
  <si>
    <t>¿Los recipientes vacíos los recoge, limpios, el sistema urbano de recolección de basura o un sistema similar?</t>
  </si>
  <si>
    <t>¿El productor entiende lo que son los residuos de plaguicidas?</t>
  </si>
  <si>
    <t>¿El productor sabe identificar donde están especificados los periodos de carencia de los plaguicidas que aplica en su propiedad?</t>
  </si>
  <si>
    <t>¿El productor respeta los periodos de carencia que aparecen indicados en la etiqueta  y en el panfleto de los plaguicidas?</t>
  </si>
  <si>
    <t>¿El productor solo utiliza los productos indicados para los cultivos que tiene en su propiedad?</t>
  </si>
  <si>
    <t>¿El productor respeta la dosis de producto recomendada para sus cultivos?</t>
  </si>
  <si>
    <t>¿El productor sigue las medidas de higiene recomendadas después de realizar algún trabajo con plaguicidas y antes de entrar en contacto con los vegetales?</t>
  </si>
  <si>
    <t xml:space="preserve">Segregación de animales en la zona de producción </t>
  </si>
  <si>
    <t>¿Se controla la contaminación por animales (recolección de heces) o hay separación física entre los animales y los lugares de producción?</t>
  </si>
  <si>
    <t xml:space="preserve">Procedimientos de higiene </t>
  </si>
  <si>
    <t>¿Se ha establecido un protocolo de manipulación de vegetales en la propiedad?</t>
  </si>
  <si>
    <t>¿Se ha entrenado a los trabajadores y estos siguen el protocolo?</t>
  </si>
  <si>
    <t>¿Los trabajadores cuentan con instalaciones donde pueden preservar y consumir sus alimentos?</t>
  </si>
  <si>
    <t>¿El agua que consumen los trabajadores es potable y cumple con las normas establecidas en la legislación nacional?</t>
  </si>
  <si>
    <t>¿La finca tiene planes o programas de control de prevención de enfermedades destinados a los trabajadores?</t>
  </si>
  <si>
    <t>¿Los registros de ocurrencia de enfermedades se mantienen a lo largo de los años?</t>
  </si>
  <si>
    <t>¿La finca tiene programas de control de accidentes destinados a los trabajadores?</t>
  </si>
  <si>
    <t>¿Los registros de ocurrencia de accidentes se mantienen a lo largo de los años?</t>
  </si>
  <si>
    <t xml:space="preserve">Estructuras sanitarias </t>
  </si>
  <si>
    <t>¿Los trabajadores de la finca disponen de estructuras sanitarias a las que se puede acceder fácilmente?</t>
  </si>
  <si>
    <t>¿Las estructuras sanitarias cuentan con agua clorada para lavarse las manos, con jabón y con toallas?</t>
  </si>
  <si>
    <t>¿Los trabajadores saben por qué deben lavarse las manos?</t>
  </si>
  <si>
    <t>¿Las estructuras residuales están dotadas de una fosa séptica o bien de otro sistema de tratamiento técnicamente recomendado?</t>
  </si>
  <si>
    <t>¿El productor verifica las condiciones del transporte antes de cargar sus productos?</t>
  </si>
  <si>
    <t>¿Los vehículos están autorizados para transportar alimentos?</t>
  </si>
  <si>
    <t>¿Durante el transporte se mantiene un registro de acontecimientos imprevistos (atrasos, daño de equipo, pérdida de frío, etc.)</t>
  </si>
  <si>
    <t>¿El transporte lleva un registro donde se anotan el recibo y la entrega del producto?</t>
  </si>
  <si>
    <t>Gestión de residuos y de agentes contaminantes</t>
  </si>
  <si>
    <t xml:space="preserve">Eliminación de residuos sólidos </t>
  </si>
  <si>
    <t>¿La basura sólida (excepto los plaguicidas) que se genera en la propiedad la recoge un sistema ya sea público o privado?</t>
  </si>
  <si>
    <t xml:space="preserve">Reducción de desechos y reciclaje de residuos </t>
  </si>
  <si>
    <t>¿La propiedad tiene un plan de  gestión ambiental que promueve la reducción y el reciclaje de residuos?</t>
  </si>
  <si>
    <t>¿Los trabajadores reciben entrenamiento en buenas prácticas agrícolas y ambientales cuando empiezan a trabajar en la propiedad?</t>
  </si>
  <si>
    <t>¿Después de la capacitación inicial, se capacita a los trabajadores periódicamente?</t>
  </si>
  <si>
    <t>¿Se evalúa a los trabajadores para verificar la eficacia de la capacitación?</t>
  </si>
  <si>
    <t>¿Se llevan registros de capacitación?</t>
  </si>
  <si>
    <t>Sí</t>
  </si>
  <si>
    <t>No</t>
  </si>
  <si>
    <t>Cumplimiento</t>
  </si>
  <si>
    <t>Instrucciones: Llenar con el número "1" las respuestas dadas por el productor / técnico</t>
  </si>
  <si>
    <t>Lista para verificar el cumplimiento de las BPA en las fincas.</t>
  </si>
  <si>
    <t>Material de propagación y semillas</t>
  </si>
  <si>
    <t>Económico</t>
  </si>
  <si>
    <t>Resultado del análisis del escenario</t>
  </si>
  <si>
    <t>Recomendación del Sistema IICA / Embrapa =</t>
  </si>
  <si>
    <t>A) Ejemplo de matriz de gestión para las entidades oficiales.</t>
  </si>
  <si>
    <t>Acción inicial</t>
  </si>
  <si>
    <t>Mitigación (incluido el tiempo de ejecución)</t>
  </si>
  <si>
    <t>El productor no está en capacidad de leer y de interpretar un mapa o croquis de la finca</t>
  </si>
  <si>
    <t xml:space="preserve">Entrenar  a los productores rurales en lectura e interpretación de mapas  </t>
  </si>
  <si>
    <t>No se dispone de equipo técnico capacitado para dar este tipo de entrenamiento</t>
  </si>
  <si>
    <t>Preparar un equipo técnico para que imparta este entrenamiento en los próximos seis meses</t>
  </si>
  <si>
    <t>Faltan recursos financieros para ejecutar el proyecto</t>
  </si>
  <si>
    <t>Asignar inmediatamente recursos provenientes de otras actividades o incluir recursos en  el presupuesto del próximo año</t>
  </si>
  <si>
    <t>No se le ha dado prioridad a un plan de capacitación de productores de esta naturaleza</t>
  </si>
  <si>
    <t>Establecer asociaciones  público- privadas que se prolonguen hasta finales del segundo semestre del año 2020</t>
  </si>
  <si>
    <t>Crear, en el 2018, un plan de capacitación para los próximos 5 años</t>
  </si>
  <si>
    <t>Entrenar técnicos de extensión rural para la ejecución de este servicio</t>
  </si>
  <si>
    <t>Faltan recursos financieros para  ejecutar este proyecto</t>
  </si>
  <si>
    <t>Asignar inmediatamente recursos provenientes de otras actividades o incluir recursos en el presupuesto del próximo año</t>
  </si>
  <si>
    <t>No hay profesionales capacitados para brindar este tipo de entrenamiento a los técnicos</t>
  </si>
  <si>
    <t>Identificar o preparar profesionales en el país para entrenar al equipo técnico en los próximos 3 meses</t>
  </si>
  <si>
    <t>No existe un plan institucional de capacitación de técnicos</t>
  </si>
  <si>
    <t xml:space="preserve">Crear, en el 2018, un plan de capacitación para los próximos 5 años </t>
  </si>
  <si>
    <t>No se dispone de un  local apropiado para promover la capacitación</t>
  </si>
  <si>
    <t>Construir un centro/auditorio/sala de entrenamiento para concretar  este programa en el año 2018</t>
  </si>
  <si>
    <t>Establecer convenios  público-privados para llevar a cabo los  entrenamientos en dependencias no gubernamentales durante el 2018</t>
  </si>
  <si>
    <t>Capacitar a los profesores de las zonas rurales que apoyarán a los productores</t>
  </si>
  <si>
    <t>No existe un convenio con el ministerio de educación o con otra institución competente para llevar a cabo esta actividad</t>
  </si>
  <si>
    <t>Establecer un convenio con las instituciones competentes en el año 2018 para un período de 5 años</t>
  </si>
  <si>
    <t>Los profesores tienen niveles de conocimiento muy desiguales</t>
  </si>
  <si>
    <t>Crear e impartir un curso de nivelación de conocimientos para profesores, tres meses antes de la capacitación</t>
  </si>
  <si>
    <t>No existe profesional habilitado para capacitar los profesores en esta materia</t>
  </si>
  <si>
    <t>Identificar o capacitar profesionales en el país para que entrenen a un equipo técnico en los próximos 3 meses</t>
  </si>
  <si>
    <r>
      <t xml:space="preserve">B) </t>
    </r>
    <r>
      <rPr>
        <b/>
        <sz val="11"/>
        <color theme="1"/>
        <rFont val="Calibri"/>
        <family val="2"/>
        <scheme val="minor"/>
      </rPr>
      <t>Ejemplo de matriz de gestión de las acciones de los productores.</t>
    </r>
  </si>
  <si>
    <t>El productor no está en capacidad de leer o de interpretar un mapa o croquis de la finca</t>
  </si>
  <si>
    <t xml:space="preserve">Buscar dónde puede aprender o recibir entrenamiento en lectura e interpretación de mapas y croquis </t>
  </si>
  <si>
    <t>No hay entrenamientos disponibles en esa línea de conocimientos en la región</t>
  </si>
  <si>
    <t>Buscar este tipo de entrenamiento o capacitación en regiones cercanas a la finca y de ser posible entre ciclos de producción</t>
  </si>
  <si>
    <t>El productor no dispone de recursos financieros para pagar la capacitación</t>
  </si>
  <si>
    <t>Movilizar grupos de productores y solicitar el entrenamiento a las autoridades correspondientes o a la asociación a la que pertenecen</t>
  </si>
  <si>
    <t>El productor no puede salir de la propiedad por cuestiones de logística o de falta de mano de obra para realizar las actividades cotidianas</t>
  </si>
  <si>
    <t>Solicitar inmediatamente a las autoridades correspondientes o a la asociación a la que pertenecen un entrenamiento o una capacitación en la propiedad o a distancia, si es posible.</t>
  </si>
  <si>
    <r>
      <rPr>
        <sz val="7"/>
        <rFont val="Times New Roman"/>
        <family val="1"/>
      </rPr>
      <t xml:space="preserve"> </t>
    </r>
    <r>
      <rPr>
        <sz val="11"/>
        <rFont val="Calibri"/>
        <family val="2"/>
      </rPr>
      <t>¿El productor tiene acceso a los mapas de suelo de la región?</t>
    </r>
  </si>
  <si>
    <t>Cuestionario - Respuestas correctas</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</si>
</sst>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scheme val="minor"/>
    </font>
    <font>
      <sz val="11"/>
      <color theme="1"/>
      <name val="Calibri"/>
      <family val="2"/>
    </font>
    <font>
      <b/>
      <sz val="11"/>
      <color theme="1"/>
      <name val="Calibri"/>
      <family val="2"/>
    </font>
    <font>
      <sz val="7"/>
      <color theme="1"/>
      <name val="Times New Roman"/>
      <family val="1"/>
    </font>
    <font>
      <b/>
      <sz val="11"/>
      <name val="Calibri"/>
      <family val="2"/>
      <scheme val="minor"/>
    </font>
    <font>
      <b/>
      <sz val="11"/>
      <color rgb="FF00B050"/>
      <name val="Calibri"/>
      <family val="2"/>
      <scheme val="minor"/>
    </font>
    <font>
      <b/>
      <sz val="11"/>
      <color rgb="FFFF0000"/>
      <name val="Calibri"/>
      <family val="2"/>
      <scheme val="minor"/>
    </font>
    <font>
      <b/>
      <sz val="11"/>
      <color theme="1"/>
      <name val="Calibri"/>
      <family val="2"/>
      <scheme val="minor"/>
    </font>
    <font>
      <sz val="11"/>
      <color theme="1"/>
      <name val="Palatino Linotype"/>
      <family val="1"/>
    </font>
    <font>
      <sz val="11"/>
      <color theme="1"/>
      <name val="Symbol"/>
      <family val="1"/>
      <charset val="2"/>
    </font>
    <font>
      <b/>
      <sz val="11"/>
      <color theme="9" tint="-0.249977111117893"/>
      <name val="Calibri"/>
      <family val="2"/>
      <scheme val="minor"/>
    </font>
    <font>
      <sz val="11"/>
      <color rgb="FFFF0000"/>
      <name val="Calibri"/>
      <family val="2"/>
      <scheme val="minor"/>
    </font>
    <font>
      <sz val="11"/>
      <color rgb="FF0070C0"/>
      <name val="Calibri"/>
      <family val="2"/>
    </font>
    <font>
      <sz val="11"/>
      <color rgb="FF00B050"/>
      <name val="Calibri"/>
      <family val="2"/>
      <scheme val="minor"/>
    </font>
    <font>
      <b/>
      <sz val="11"/>
      <color rgb="FF0070C0"/>
      <name val="Calibri"/>
      <family val="2"/>
      <scheme val="minor"/>
    </font>
    <font>
      <sz val="11"/>
      <color rgb="FF0070C0"/>
      <name val="Calibri"/>
      <family val="2"/>
      <scheme val="minor"/>
    </font>
    <font>
      <sz val="11"/>
      <color theme="9" tint="-0.249977111117893"/>
      <name val="Calibri"/>
      <family val="2"/>
      <scheme val="minor"/>
    </font>
    <font>
      <sz val="11"/>
      <name val="Calibri"/>
      <family val="2"/>
      <scheme val="minor"/>
    </font>
    <font>
      <b/>
      <sz val="14"/>
      <color theme="1"/>
      <name val="Calibri"/>
      <family val="2"/>
      <scheme val="minor"/>
    </font>
    <font>
      <b/>
      <sz val="11"/>
      <name val="Calibri"/>
      <family val="2"/>
    </font>
    <font>
      <b/>
      <sz val="11"/>
      <color theme="4"/>
      <name val="Calibri"/>
      <family val="2"/>
      <scheme val="minor"/>
    </font>
    <font>
      <b/>
      <sz val="12"/>
      <color theme="1"/>
      <name val="Arial"/>
      <family val="2"/>
    </font>
    <font>
      <sz val="11"/>
      <name val="Calibri"/>
      <family val="2"/>
    </font>
    <font>
      <i/>
      <sz val="11"/>
      <name val="Calibri"/>
      <family val="2"/>
    </font>
    <font>
      <b/>
      <sz val="14"/>
      <color rgb="FF0070C0"/>
      <name val="Arial"/>
      <family val="2"/>
    </font>
    <font>
      <b/>
      <sz val="12"/>
      <color theme="1"/>
      <name val="Calibri"/>
      <family val="2"/>
    </font>
    <font>
      <b/>
      <sz val="11"/>
      <color rgb="FF000000"/>
      <name val="Calibri"/>
      <family val="2"/>
      <scheme val="minor"/>
    </font>
    <font>
      <b/>
      <sz val="12"/>
      <color theme="1"/>
      <name val="Calibri"/>
      <family val="2"/>
      <scheme val="minor"/>
    </font>
    <font>
      <sz val="11"/>
      <color rgb="FF002060"/>
      <name val="Calibri"/>
      <family val="2"/>
      <scheme val="minor"/>
    </font>
    <font>
      <b/>
      <u/>
      <sz val="14"/>
      <color theme="1"/>
      <name val="Calibri"/>
      <family val="2"/>
      <scheme val="minor"/>
    </font>
    <font>
      <sz val="14"/>
      <color theme="1"/>
      <name val="Calibri"/>
      <family val="2"/>
      <scheme val="minor"/>
    </font>
    <font>
      <sz val="7"/>
      <name val="Times New Roman"/>
      <family val="1"/>
    </font>
  </fonts>
  <fills count="13">
    <fill>
      <patternFill patternType="none"/>
    </fill>
    <fill>
      <patternFill patternType="gray125"/>
    </fill>
    <fill>
      <patternFill patternType="solid">
        <fgColor rgb="FFFFFFFF"/>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s>
  <borders count="3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top/>
      <bottom style="medium">
        <color indexed="64"/>
      </bottom>
      <diagonal/>
    </border>
  </borders>
  <cellStyleXfs count="1">
    <xf numFmtId="0" fontId="0" fillId="0" borderId="0"/>
  </cellStyleXfs>
  <cellXfs count="240">
    <xf numFmtId="0" fontId="0" fillId="0" borderId="0" xfId="0"/>
    <xf numFmtId="0" fontId="1" fillId="0" borderId="2" xfId="0" applyFont="1" applyBorder="1" applyAlignment="1">
      <alignment horizontal="center" vertical="center" wrapText="1"/>
    </xf>
    <xf numFmtId="0" fontId="1" fillId="2" borderId="2" xfId="0" applyFont="1" applyFill="1" applyBorder="1" applyAlignment="1">
      <alignment horizontal="center" vertical="center" wrapText="1"/>
    </xf>
    <xf numFmtId="0" fontId="7" fillId="0" borderId="0" xfId="0" applyFont="1"/>
    <xf numFmtId="0" fontId="1" fillId="0" borderId="5" xfId="0" applyFont="1" applyBorder="1" applyAlignment="1">
      <alignment horizontal="justify" vertical="center" wrapText="1"/>
    </xf>
    <xf numFmtId="0" fontId="1" fillId="2" borderId="5" xfId="0" applyFont="1" applyFill="1" applyBorder="1" applyAlignment="1">
      <alignment horizontal="justify" vertical="center" wrapText="1"/>
    </xf>
    <xf numFmtId="0" fontId="1" fillId="0" borderId="5" xfId="0" applyFont="1" applyBorder="1" applyAlignment="1">
      <alignment vertical="center" wrapText="1"/>
    </xf>
    <xf numFmtId="0" fontId="2" fillId="4" borderId="2" xfId="0" applyFont="1" applyFill="1" applyBorder="1" applyAlignment="1">
      <alignment horizontal="center" vertical="center" wrapText="1"/>
    </xf>
    <xf numFmtId="0" fontId="2" fillId="4" borderId="5" xfId="0" applyFont="1" applyFill="1" applyBorder="1" applyAlignment="1">
      <alignment horizontal="justify" vertical="center" wrapText="1"/>
    </xf>
    <xf numFmtId="0" fontId="2" fillId="4" borderId="5" xfId="0" applyFont="1" applyFill="1" applyBorder="1" applyAlignment="1">
      <alignment vertical="center" wrapText="1"/>
    </xf>
    <xf numFmtId="0" fontId="0" fillId="0" borderId="0" xfId="0" applyAlignment="1"/>
    <xf numFmtId="0" fontId="12" fillId="0" borderId="2" xfId="0" applyFont="1" applyBorder="1" applyAlignment="1">
      <alignment horizontal="center" vertical="center" wrapText="1"/>
    </xf>
    <xf numFmtId="0" fontId="0" fillId="0" borderId="0" xfId="0" applyAlignment="1">
      <alignment horizontal="center"/>
    </xf>
    <xf numFmtId="0" fontId="12" fillId="0" borderId="5" xfId="0" applyFont="1" applyBorder="1" applyAlignment="1">
      <alignment vertical="center" wrapText="1"/>
    </xf>
    <xf numFmtId="0" fontId="12" fillId="2" borderId="2" xfId="0" applyFont="1" applyFill="1" applyBorder="1" applyAlignment="1">
      <alignment horizontal="center" vertical="center" wrapText="1"/>
    </xf>
    <xf numFmtId="0" fontId="12" fillId="2" borderId="5" xfId="0" applyFont="1" applyFill="1" applyBorder="1" applyAlignment="1">
      <alignment vertical="center" wrapText="1"/>
    </xf>
    <xf numFmtId="0" fontId="13" fillId="4" borderId="8" xfId="0" applyFont="1" applyFill="1" applyBorder="1" applyAlignment="1">
      <alignment horizontal="center" vertical="center"/>
    </xf>
    <xf numFmtId="0" fontId="13" fillId="0" borderId="9" xfId="0" applyFont="1" applyBorder="1" applyAlignment="1">
      <alignment horizontal="center" vertical="center"/>
    </xf>
    <xf numFmtId="0" fontId="13" fillId="4" borderId="9" xfId="0" applyFont="1" applyFill="1" applyBorder="1" applyAlignment="1">
      <alignment horizontal="center" vertical="center"/>
    </xf>
    <xf numFmtId="0" fontId="13" fillId="0" borderId="9" xfId="0" applyFont="1" applyBorder="1" applyAlignment="1">
      <alignment horizontal="center"/>
    </xf>
    <xf numFmtId="0" fontId="13" fillId="4" borderId="15" xfId="0" applyFont="1" applyFill="1" applyBorder="1" applyAlignment="1">
      <alignment horizontal="center" vertical="center"/>
    </xf>
    <xf numFmtId="0" fontId="13" fillId="0" borderId="10" xfId="0" applyFont="1" applyBorder="1" applyAlignment="1">
      <alignment horizontal="center" vertical="center"/>
    </xf>
    <xf numFmtId="0" fontId="15" fillId="0" borderId="11" xfId="0" applyFont="1" applyBorder="1" applyAlignment="1">
      <alignment horizontal="center" vertical="center"/>
    </xf>
    <xf numFmtId="0" fontId="15" fillId="4" borderId="11" xfId="0" applyFont="1" applyFill="1" applyBorder="1" applyAlignment="1">
      <alignment horizontal="center" vertical="center"/>
    </xf>
    <xf numFmtId="0" fontId="15" fillId="0" borderId="11" xfId="0" applyFont="1" applyBorder="1" applyAlignment="1">
      <alignment horizontal="center"/>
    </xf>
    <xf numFmtId="0" fontId="15" fillId="0" borderId="12" xfId="0" applyFont="1" applyBorder="1" applyAlignment="1">
      <alignment horizontal="center" vertical="center"/>
    </xf>
    <xf numFmtId="0" fontId="11" fillId="0" borderId="13" xfId="0" applyFont="1" applyBorder="1" applyAlignment="1">
      <alignment horizontal="center" vertical="center"/>
    </xf>
    <xf numFmtId="0" fontId="11" fillId="4" borderId="13" xfId="0" applyFont="1" applyFill="1" applyBorder="1" applyAlignment="1">
      <alignment horizontal="center" vertical="center"/>
    </xf>
    <xf numFmtId="0" fontId="11" fillId="0" borderId="13" xfId="0" applyFont="1" applyBorder="1" applyAlignment="1">
      <alignment horizontal="center"/>
    </xf>
    <xf numFmtId="0" fontId="11" fillId="0" borderId="14" xfId="0" applyFont="1" applyBorder="1" applyAlignment="1">
      <alignment horizontal="center" vertical="center"/>
    </xf>
    <xf numFmtId="0" fontId="16" fillId="0" borderId="11" xfId="0" applyFont="1" applyBorder="1" applyAlignment="1">
      <alignment horizontal="center" vertical="center"/>
    </xf>
    <xf numFmtId="0" fontId="16" fillId="4" borderId="11" xfId="0" applyFont="1" applyFill="1" applyBorder="1" applyAlignment="1">
      <alignment horizontal="center" vertical="center"/>
    </xf>
    <xf numFmtId="0" fontId="16" fillId="0" borderId="11" xfId="0" applyFont="1" applyBorder="1" applyAlignment="1">
      <alignment horizontal="center"/>
    </xf>
    <xf numFmtId="0" fontId="16" fillId="0" borderId="12" xfId="0" applyFont="1" applyBorder="1" applyAlignment="1">
      <alignment horizontal="center" vertical="center"/>
    </xf>
    <xf numFmtId="0" fontId="16" fillId="4" borderId="18" xfId="0" applyFont="1" applyFill="1" applyBorder="1" applyAlignment="1">
      <alignment horizontal="center" vertical="center"/>
    </xf>
    <xf numFmtId="0" fontId="16" fillId="4" borderId="16" xfId="0" applyFont="1" applyFill="1" applyBorder="1" applyAlignment="1">
      <alignment horizontal="center" vertical="center"/>
    </xf>
    <xf numFmtId="0" fontId="17" fillId="4" borderId="9" xfId="0" applyFont="1" applyFill="1" applyBorder="1" applyAlignment="1">
      <alignment horizontal="center" vertical="center"/>
    </xf>
    <xf numFmtId="0" fontId="17" fillId="4" borderId="15" xfId="0" applyFont="1" applyFill="1" applyBorder="1" applyAlignment="1">
      <alignment horizontal="center" vertical="center"/>
    </xf>
    <xf numFmtId="0" fontId="17" fillId="4" borderId="8" xfId="0" applyFont="1" applyFill="1" applyBorder="1" applyAlignment="1">
      <alignment horizontal="center" vertical="center"/>
    </xf>
    <xf numFmtId="0" fontId="15" fillId="4" borderId="18" xfId="0" applyFont="1" applyFill="1" applyBorder="1" applyAlignment="1">
      <alignment horizontal="center" vertical="center"/>
    </xf>
    <xf numFmtId="0" fontId="15" fillId="4" borderId="16" xfId="0" applyFont="1" applyFill="1" applyBorder="1" applyAlignment="1">
      <alignment horizontal="center" vertical="center"/>
    </xf>
    <xf numFmtId="0" fontId="0" fillId="0" borderId="0" xfId="0" applyFill="1"/>
    <xf numFmtId="0" fontId="18" fillId="0" borderId="0" xfId="0" applyFont="1"/>
    <xf numFmtId="0" fontId="17" fillId="4" borderId="18" xfId="0" applyFont="1" applyFill="1" applyBorder="1" applyAlignment="1">
      <alignment horizontal="center" vertical="center"/>
    </xf>
    <xf numFmtId="0" fontId="17" fillId="0" borderId="9" xfId="0" applyFont="1" applyBorder="1" applyAlignment="1">
      <alignment horizontal="center" vertical="center"/>
    </xf>
    <xf numFmtId="0" fontId="17" fillId="0" borderId="11" xfId="0" applyFont="1" applyBorder="1" applyAlignment="1">
      <alignment horizontal="center" vertical="center"/>
    </xf>
    <xf numFmtId="0" fontId="17" fillId="4" borderId="11" xfId="0" applyFont="1" applyFill="1" applyBorder="1" applyAlignment="1">
      <alignment horizontal="center" vertical="center"/>
    </xf>
    <xf numFmtId="0" fontId="17" fillId="0" borderId="9" xfId="0" applyFont="1" applyBorder="1" applyAlignment="1">
      <alignment horizontal="center"/>
    </xf>
    <xf numFmtId="0" fontId="17" fillId="0" borderId="11" xfId="0" applyFont="1" applyBorder="1" applyAlignment="1">
      <alignment horizontal="center"/>
    </xf>
    <xf numFmtId="0" fontId="17" fillId="4" borderId="16" xfId="0" applyFont="1" applyFill="1" applyBorder="1" applyAlignment="1">
      <alignment horizontal="center" vertical="center"/>
    </xf>
    <xf numFmtId="0" fontId="17" fillId="0" borderId="10" xfId="0" applyFont="1" applyBorder="1" applyAlignment="1">
      <alignment horizontal="center" vertical="center"/>
    </xf>
    <xf numFmtId="0" fontId="17" fillId="0" borderId="12" xfId="0" applyFont="1" applyBorder="1" applyAlignment="1">
      <alignment horizontal="center" vertical="center"/>
    </xf>
    <xf numFmtId="0" fontId="11" fillId="4" borderId="19" xfId="0" applyFont="1" applyFill="1" applyBorder="1" applyAlignment="1">
      <alignment horizontal="center" vertical="center"/>
    </xf>
    <xf numFmtId="0" fontId="11" fillId="4" borderId="17" xfId="0" applyFont="1" applyFill="1" applyBorder="1" applyAlignment="1">
      <alignment horizontal="center" vertical="center"/>
    </xf>
    <xf numFmtId="0" fontId="7" fillId="0" borderId="0" xfId="0" applyFont="1" applyAlignment="1">
      <alignment horizontal="left"/>
    </xf>
    <xf numFmtId="0" fontId="11" fillId="4" borderId="18" xfId="0" applyFont="1" applyFill="1" applyBorder="1" applyAlignment="1">
      <alignment horizontal="center" vertical="center"/>
    </xf>
    <xf numFmtId="0" fontId="11" fillId="4" borderId="16" xfId="0" applyFont="1" applyFill="1" applyBorder="1" applyAlignment="1">
      <alignment horizontal="center" vertical="center"/>
    </xf>
    <xf numFmtId="0" fontId="11" fillId="4" borderId="21" xfId="0" applyFont="1" applyFill="1" applyBorder="1" applyAlignment="1">
      <alignment horizontal="center" vertical="center"/>
    </xf>
    <xf numFmtId="0" fontId="11" fillId="4" borderId="11" xfId="0" applyFont="1" applyFill="1" applyBorder="1" applyAlignment="1">
      <alignment horizontal="center" vertical="center"/>
    </xf>
    <xf numFmtId="0" fontId="0" fillId="0" borderId="0" xfId="0" applyBorder="1"/>
    <xf numFmtId="0" fontId="0" fillId="0" borderId="0" xfId="0" applyBorder="1" applyAlignment="1">
      <alignment wrapText="1"/>
    </xf>
    <xf numFmtId="0" fontId="0" fillId="0" borderId="0" xfId="0" applyFill="1" applyBorder="1"/>
    <xf numFmtId="0" fontId="0" fillId="0" borderId="0" xfId="0" applyFill="1" applyBorder="1" applyAlignment="1">
      <alignment wrapText="1"/>
    </xf>
    <xf numFmtId="0" fontId="21" fillId="0" borderId="0" xfId="0" applyFont="1" applyAlignment="1">
      <alignment vertical="top"/>
    </xf>
    <xf numFmtId="0" fontId="21" fillId="0" borderId="0" xfId="0" applyFont="1" applyAlignment="1">
      <alignment wrapText="1"/>
    </xf>
    <xf numFmtId="0" fontId="0" fillId="0" borderId="0" xfId="0" applyAlignment="1">
      <alignment vertical="center"/>
    </xf>
    <xf numFmtId="0" fontId="22" fillId="0" borderId="2" xfId="0" applyFont="1" applyBorder="1" applyAlignment="1">
      <alignment horizontal="center" vertical="center" wrapText="1"/>
    </xf>
    <xf numFmtId="0" fontId="19" fillId="0" borderId="2" xfId="0" applyFont="1" applyBorder="1" applyAlignment="1">
      <alignment horizontal="center" vertical="center" wrapText="1"/>
    </xf>
    <xf numFmtId="0" fontId="22" fillId="0" borderId="5" xfId="0" applyFont="1" applyBorder="1" applyAlignment="1">
      <alignment vertical="center" wrapText="1"/>
    </xf>
    <xf numFmtId="0" fontId="19" fillId="4" borderId="5" xfId="0" applyFont="1" applyFill="1" applyBorder="1" applyAlignment="1">
      <alignment vertical="center" wrapText="1"/>
    </xf>
    <xf numFmtId="0" fontId="19" fillId="4" borderId="2" xfId="0" applyFont="1" applyFill="1" applyBorder="1" applyAlignment="1">
      <alignment horizontal="center" vertical="center" wrapText="1"/>
    </xf>
    <xf numFmtId="0" fontId="17" fillId="0" borderId="9" xfId="0" applyFont="1" applyFill="1" applyBorder="1" applyAlignment="1">
      <alignment horizontal="center" vertical="center"/>
    </xf>
    <xf numFmtId="0" fontId="17" fillId="0" borderId="11" xfId="0" applyFont="1" applyFill="1" applyBorder="1" applyAlignment="1">
      <alignment horizontal="center" vertical="center"/>
    </xf>
    <xf numFmtId="0" fontId="22" fillId="0" borderId="2" xfId="0" applyFont="1" applyFill="1" applyBorder="1" applyAlignment="1">
      <alignment horizontal="center" vertical="center" wrapText="1"/>
    </xf>
    <xf numFmtId="0" fontId="22" fillId="0" borderId="5" xfId="0" applyFont="1" applyFill="1" applyBorder="1" applyAlignment="1">
      <alignment vertical="center" wrapText="1"/>
    </xf>
    <xf numFmtId="0" fontId="22" fillId="0" borderId="5" xfId="0" applyFont="1" applyBorder="1" applyAlignment="1">
      <alignment wrapText="1"/>
    </xf>
    <xf numFmtId="0" fontId="23" fillId="0" borderId="5" xfId="0" applyFont="1" applyBorder="1" applyAlignment="1">
      <alignment vertical="center" wrapText="1"/>
    </xf>
    <xf numFmtId="0" fontId="22" fillId="0" borderId="5" xfId="0" applyFont="1" applyBorder="1" applyAlignment="1">
      <alignment horizontal="justify" vertical="center" wrapText="1"/>
    </xf>
    <xf numFmtId="0" fontId="19" fillId="4" borderId="5" xfId="0" applyFont="1" applyFill="1" applyBorder="1" applyAlignment="1">
      <alignment horizontal="justify" vertical="center" wrapText="1"/>
    </xf>
    <xf numFmtId="0" fontId="22" fillId="0" borderId="2" xfId="0" applyFont="1" applyBorder="1" applyAlignment="1">
      <alignment horizontal="center" wrapText="1"/>
    </xf>
    <xf numFmtId="0" fontId="1" fillId="8" borderId="2" xfId="0" applyFont="1" applyFill="1" applyBorder="1" applyAlignment="1">
      <alignment horizontal="center" vertical="center" wrapText="1"/>
    </xf>
    <xf numFmtId="0" fontId="1" fillId="8" borderId="5" xfId="0" applyFont="1" applyFill="1" applyBorder="1" applyAlignment="1">
      <alignment horizontal="justify" vertical="center" wrapText="1"/>
    </xf>
    <xf numFmtId="0" fontId="22" fillId="8" borderId="2" xfId="0" applyFont="1" applyFill="1" applyBorder="1" applyAlignment="1">
      <alignment horizontal="center" vertical="center" wrapText="1"/>
    </xf>
    <xf numFmtId="0" fontId="9" fillId="8" borderId="5" xfId="0" applyFont="1" applyFill="1" applyBorder="1" applyAlignment="1">
      <alignment horizontal="justify" vertical="center" wrapText="1"/>
    </xf>
    <xf numFmtId="0" fontId="22" fillId="2" borderId="2" xfId="0" applyFont="1" applyFill="1" applyBorder="1" applyAlignment="1">
      <alignment horizontal="center" vertical="center" wrapText="1"/>
    </xf>
    <xf numFmtId="0" fontId="22" fillId="2" borderId="5" xfId="0" applyFont="1" applyFill="1" applyBorder="1" applyAlignment="1">
      <alignment vertical="center" wrapText="1"/>
    </xf>
    <xf numFmtId="0" fontId="1" fillId="0" borderId="2"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7" borderId="5" xfId="0" applyFont="1" applyFill="1" applyBorder="1" applyAlignment="1">
      <alignment vertical="center" wrapText="1"/>
    </xf>
    <xf numFmtId="0" fontId="17" fillId="7" borderId="9" xfId="0" applyFont="1" applyFill="1" applyBorder="1" applyAlignment="1">
      <alignment horizontal="center" vertical="center"/>
    </xf>
    <xf numFmtId="0" fontId="17" fillId="7" borderId="11" xfId="0" applyFont="1" applyFill="1" applyBorder="1" applyAlignment="1">
      <alignment horizontal="center" vertical="center"/>
    </xf>
    <xf numFmtId="0" fontId="16" fillId="0" borderId="16" xfId="0" applyFont="1" applyBorder="1" applyAlignment="1">
      <alignment horizontal="center" vertical="center"/>
    </xf>
    <xf numFmtId="0" fontId="15" fillId="4" borderId="0" xfId="0" applyFont="1" applyFill="1" applyBorder="1" applyAlignment="1">
      <alignment horizontal="center" vertical="center"/>
    </xf>
    <xf numFmtId="0" fontId="15" fillId="4" borderId="19" xfId="0" applyFont="1" applyFill="1" applyBorder="1" applyAlignment="1">
      <alignment horizontal="center" vertical="center"/>
    </xf>
    <xf numFmtId="0" fontId="15" fillId="4" borderId="17" xfId="0" applyFont="1" applyFill="1" applyBorder="1" applyAlignment="1">
      <alignment horizontal="center" vertical="center"/>
    </xf>
    <xf numFmtId="0" fontId="15" fillId="4" borderId="26" xfId="0" applyFont="1" applyFill="1" applyBorder="1" applyAlignment="1">
      <alignment horizontal="center" vertical="center"/>
    </xf>
    <xf numFmtId="0" fontId="15" fillId="4" borderId="13" xfId="0" applyFont="1" applyFill="1" applyBorder="1" applyAlignment="1">
      <alignment horizontal="center" vertical="center"/>
    </xf>
    <xf numFmtId="0" fontId="15" fillId="4" borderId="5" xfId="0" applyFont="1" applyFill="1" applyBorder="1" applyAlignment="1">
      <alignment horizontal="center" vertical="center"/>
    </xf>
    <xf numFmtId="0" fontId="5" fillId="3" borderId="3" xfId="0" applyFont="1" applyFill="1" applyBorder="1" applyAlignment="1">
      <alignment vertical="center"/>
    </xf>
    <xf numFmtId="0" fontId="13" fillId="4" borderId="18" xfId="0" applyFont="1" applyFill="1" applyBorder="1" applyAlignment="1">
      <alignment horizontal="center" vertical="center"/>
    </xf>
    <xf numFmtId="0" fontId="13" fillId="4" borderId="16" xfId="0" applyFont="1" applyFill="1" applyBorder="1" applyAlignment="1">
      <alignment horizontal="center" vertical="center"/>
    </xf>
    <xf numFmtId="0" fontId="13" fillId="4" borderId="21" xfId="0" applyFont="1" applyFill="1" applyBorder="1" applyAlignment="1">
      <alignment horizontal="center" vertical="center"/>
    </xf>
    <xf numFmtId="0" fontId="13" fillId="4" borderId="11" xfId="0" applyFont="1" applyFill="1" applyBorder="1" applyAlignment="1">
      <alignment horizontal="center" vertical="center"/>
    </xf>
    <xf numFmtId="0" fontId="13" fillId="4" borderId="2" xfId="0" applyFont="1" applyFill="1" applyBorder="1" applyAlignment="1">
      <alignment horizontal="center" vertical="center"/>
    </xf>
    <xf numFmtId="0" fontId="13" fillId="4" borderId="25" xfId="0" applyFont="1" applyFill="1" applyBorder="1" applyAlignment="1">
      <alignment horizontal="center" vertical="center"/>
    </xf>
    <xf numFmtId="0" fontId="14" fillId="3" borderId="7" xfId="0" applyFont="1" applyFill="1" applyBorder="1" applyAlignment="1">
      <alignment vertical="center"/>
    </xf>
    <xf numFmtId="0" fontId="6" fillId="3" borderId="3" xfId="0" applyFont="1" applyFill="1" applyBorder="1" applyAlignment="1">
      <alignment vertical="center"/>
    </xf>
    <xf numFmtId="0" fontId="11" fillId="4" borderId="2" xfId="0" applyFont="1" applyFill="1" applyBorder="1" applyAlignment="1">
      <alignment horizontal="center" vertical="center"/>
    </xf>
    <xf numFmtId="0" fontId="11" fillId="4" borderId="25" xfId="0" applyFont="1" applyFill="1" applyBorder="1" applyAlignment="1">
      <alignment horizontal="center" vertical="center"/>
    </xf>
    <xf numFmtId="0" fontId="16" fillId="4" borderId="21" xfId="0" applyFont="1" applyFill="1" applyBorder="1" applyAlignment="1">
      <alignment horizontal="center" vertical="center"/>
    </xf>
    <xf numFmtId="0" fontId="4" fillId="4" borderId="2" xfId="0" applyFont="1" applyFill="1" applyBorder="1" applyAlignment="1">
      <alignment horizontal="center"/>
    </xf>
    <xf numFmtId="0" fontId="2" fillId="7" borderId="1" xfId="0" applyFont="1" applyFill="1" applyBorder="1" applyAlignment="1">
      <alignment horizontal="center" vertical="center" wrapText="1"/>
    </xf>
    <xf numFmtId="0" fontId="5" fillId="7" borderId="3" xfId="0" applyFont="1" applyFill="1" applyBorder="1" applyAlignment="1">
      <alignment horizontal="center" vertical="center"/>
    </xf>
    <xf numFmtId="0" fontId="14" fillId="7" borderId="7" xfId="0" applyFont="1" applyFill="1" applyBorder="1" applyAlignment="1">
      <alignment horizontal="center" vertical="center"/>
    </xf>
    <xf numFmtId="0" fontId="6" fillId="7" borderId="3" xfId="0" applyFont="1" applyFill="1" applyBorder="1" applyAlignment="1">
      <alignment horizontal="center" vertical="center"/>
    </xf>
    <xf numFmtId="0" fontId="19" fillId="7" borderId="5" xfId="0" applyFont="1" applyFill="1" applyBorder="1" applyAlignment="1">
      <alignment vertical="center" wrapText="1"/>
    </xf>
    <xf numFmtId="0" fontId="13" fillId="7" borderId="1" xfId="0" applyFont="1" applyFill="1" applyBorder="1" applyAlignment="1">
      <alignment horizontal="center" vertical="center"/>
    </xf>
    <xf numFmtId="0" fontId="15" fillId="7" borderId="23" xfId="0" applyFont="1" applyFill="1" applyBorder="1" applyAlignment="1">
      <alignment horizontal="center" vertical="center"/>
    </xf>
    <xf numFmtId="0" fontId="11" fillId="7" borderId="1" xfId="0" applyFont="1" applyFill="1" applyBorder="1" applyAlignment="1">
      <alignment horizontal="center" vertical="center"/>
    </xf>
    <xf numFmtId="0" fontId="5" fillId="7" borderId="1" xfId="0" applyFont="1" applyFill="1" applyBorder="1" applyAlignment="1">
      <alignment horizontal="center" vertical="center"/>
    </xf>
    <xf numFmtId="0" fontId="20" fillId="7" borderId="23" xfId="0" applyFont="1" applyFill="1" applyBorder="1" applyAlignment="1">
      <alignment horizontal="center" vertical="center"/>
    </xf>
    <xf numFmtId="0" fontId="6" fillId="7" borderId="1" xfId="0" applyFont="1" applyFill="1" applyBorder="1" applyAlignment="1">
      <alignment horizontal="center" vertical="center"/>
    </xf>
    <xf numFmtId="0" fontId="14" fillId="7" borderId="23" xfId="0" applyFont="1" applyFill="1" applyBorder="1" applyAlignment="1">
      <alignment horizontal="center" vertical="center"/>
    </xf>
    <xf numFmtId="0" fontId="19" fillId="7" borderId="1" xfId="0" applyFont="1" applyFill="1" applyBorder="1" applyAlignment="1">
      <alignment horizontal="center" vertical="center" wrapText="1"/>
    </xf>
    <xf numFmtId="0" fontId="19" fillId="7" borderId="23" xfId="0" applyFont="1" applyFill="1" applyBorder="1" applyAlignment="1">
      <alignment vertical="center" wrapText="1"/>
    </xf>
    <xf numFmtId="0" fontId="19" fillId="7" borderId="2" xfId="0" applyFont="1" applyFill="1" applyBorder="1" applyAlignment="1">
      <alignment horizontal="center" vertical="center" wrapText="1"/>
    </xf>
    <xf numFmtId="0" fontId="4" fillId="4" borderId="5" xfId="0" applyFont="1" applyFill="1" applyBorder="1"/>
    <xf numFmtId="0" fontId="19" fillId="4" borderId="27" xfId="0" applyFont="1" applyFill="1" applyBorder="1" applyAlignment="1">
      <alignment horizontal="center" vertical="center" wrapText="1"/>
    </xf>
    <xf numFmtId="0" fontId="19" fillId="4" borderId="0" xfId="0" applyFont="1" applyFill="1" applyBorder="1" applyAlignment="1">
      <alignment vertical="center" wrapText="1"/>
    </xf>
    <xf numFmtId="0" fontId="2" fillId="7" borderId="4" xfId="0" applyFont="1" applyFill="1" applyBorder="1" applyAlignment="1">
      <alignment vertical="center" wrapText="1"/>
    </xf>
    <xf numFmtId="0" fontId="5" fillId="7" borderId="6" xfId="0" applyFont="1" applyFill="1" applyBorder="1" applyAlignment="1">
      <alignment vertical="center"/>
    </xf>
    <xf numFmtId="0" fontId="14" fillId="7" borderId="3" xfId="0" applyFont="1" applyFill="1" applyBorder="1" applyAlignment="1">
      <alignment vertical="center"/>
    </xf>
    <xf numFmtId="0" fontId="6" fillId="7" borderId="7" xfId="0" applyFont="1" applyFill="1" applyBorder="1" applyAlignment="1">
      <alignment vertical="center"/>
    </xf>
    <xf numFmtId="0" fontId="10" fillId="7" borderId="3" xfId="0" applyFont="1" applyFill="1" applyBorder="1" applyAlignment="1">
      <alignment vertical="center"/>
    </xf>
    <xf numFmtId="0" fontId="0" fillId="7" borderId="0" xfId="0" applyFill="1"/>
    <xf numFmtId="0" fontId="13" fillId="7" borderId="9" xfId="0" applyFont="1" applyFill="1" applyBorder="1" applyAlignment="1">
      <alignment horizontal="center" vertical="center"/>
    </xf>
    <xf numFmtId="0" fontId="15" fillId="7" borderId="11" xfId="0" applyFont="1" applyFill="1" applyBorder="1" applyAlignment="1">
      <alignment horizontal="center" vertical="center"/>
    </xf>
    <xf numFmtId="0" fontId="11" fillId="7" borderId="13" xfId="0" applyFont="1" applyFill="1" applyBorder="1" applyAlignment="1">
      <alignment horizontal="center" vertical="center"/>
    </xf>
    <xf numFmtId="0" fontId="16" fillId="7" borderId="11" xfId="0" applyFont="1" applyFill="1" applyBorder="1" applyAlignment="1">
      <alignment horizontal="center" vertical="center"/>
    </xf>
    <xf numFmtId="0" fontId="13" fillId="7" borderId="15" xfId="0" applyFont="1" applyFill="1" applyBorder="1" applyAlignment="1">
      <alignment horizontal="center" vertical="center"/>
    </xf>
    <xf numFmtId="0" fontId="15" fillId="7" borderId="16" xfId="0" applyFont="1" applyFill="1" applyBorder="1" applyAlignment="1">
      <alignment horizontal="center" vertical="center"/>
    </xf>
    <xf numFmtId="0" fontId="11" fillId="7" borderId="17" xfId="0" applyFont="1" applyFill="1" applyBorder="1" applyAlignment="1">
      <alignment horizontal="center" vertical="center"/>
    </xf>
    <xf numFmtId="0" fontId="16" fillId="7" borderId="16" xfId="0" applyFont="1" applyFill="1" applyBorder="1" applyAlignment="1">
      <alignment horizontal="center" vertical="center"/>
    </xf>
    <xf numFmtId="0" fontId="1" fillId="0" borderId="5" xfId="0" applyFont="1" applyFill="1" applyBorder="1" applyAlignment="1">
      <alignment horizontal="justify" vertical="center" wrapText="1"/>
    </xf>
    <xf numFmtId="0" fontId="0" fillId="7" borderId="11" xfId="0" applyFill="1" applyBorder="1"/>
    <xf numFmtId="0" fontId="4" fillId="7" borderId="6" xfId="0" applyFont="1" applyFill="1" applyBorder="1" applyAlignment="1">
      <alignment horizontal="center" vertical="center"/>
    </xf>
    <xf numFmtId="0" fontId="4" fillId="7" borderId="3" xfId="0" applyFont="1" applyFill="1" applyBorder="1" applyAlignment="1">
      <alignment horizontal="center" vertical="center"/>
    </xf>
    <xf numFmtId="0" fontId="17" fillId="7" borderId="8" xfId="0" applyFont="1" applyFill="1" applyBorder="1" applyAlignment="1">
      <alignment horizontal="center" vertical="center"/>
    </xf>
    <xf numFmtId="0" fontId="17" fillId="7" borderId="18" xfId="0" applyFont="1" applyFill="1" applyBorder="1" applyAlignment="1">
      <alignment horizontal="center" vertical="center"/>
    </xf>
    <xf numFmtId="0" fontId="0" fillId="9" borderId="0" xfId="0" applyFill="1"/>
    <xf numFmtId="0" fontId="11" fillId="9" borderId="0" xfId="0" applyFont="1" applyFill="1"/>
    <xf numFmtId="0" fontId="0" fillId="9" borderId="0" xfId="0" applyFill="1" applyAlignment="1">
      <alignment horizontal="left" vertical="center"/>
    </xf>
    <xf numFmtId="0" fontId="7" fillId="9" borderId="0" xfId="0" applyFont="1" applyFill="1" applyAlignment="1">
      <alignment horizontal="left" vertical="center"/>
    </xf>
    <xf numFmtId="0" fontId="0" fillId="10" borderId="0" xfId="0" applyFill="1" applyAlignment="1">
      <alignment horizontal="left" vertical="center" wrapText="1"/>
    </xf>
    <xf numFmtId="0" fontId="0" fillId="10" borderId="0" xfId="0" applyFill="1" applyAlignment="1">
      <alignment horizontal="left" vertical="center"/>
    </xf>
    <xf numFmtId="0" fontId="24" fillId="9" borderId="0" xfId="0" applyFont="1" applyFill="1" applyAlignment="1">
      <alignment horizontal="center" vertical="center" wrapText="1"/>
    </xf>
    <xf numFmtId="0" fontId="0" fillId="10" borderId="0" xfId="0" applyFill="1"/>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8" xfId="0" applyFill="1" applyBorder="1" applyAlignment="1">
      <alignment vertical="center" wrapText="1"/>
    </xf>
    <xf numFmtId="0" fontId="0" fillId="7" borderId="12" xfId="0" applyFill="1" applyBorder="1" applyAlignment="1">
      <alignment vertical="center" wrapText="1"/>
    </xf>
    <xf numFmtId="0" fontId="0" fillId="5" borderId="1" xfId="0" applyFill="1" applyBorder="1" applyAlignment="1">
      <alignment vertical="center" wrapText="1"/>
    </xf>
    <xf numFmtId="0" fontId="0" fillId="5" borderId="1" xfId="0" applyFill="1" applyBorder="1" applyAlignment="1">
      <alignment horizontal="left" vertical="center" wrapText="1"/>
    </xf>
    <xf numFmtId="0" fontId="0" fillId="5" borderId="25" xfId="0" applyFill="1" applyBorder="1" applyAlignment="1">
      <alignment horizontal="left" vertical="center" wrapText="1"/>
    </xf>
    <xf numFmtId="0" fontId="0" fillId="5" borderId="18" xfId="0" applyFill="1" applyBorder="1" applyAlignment="1">
      <alignment vertical="center" wrapText="1"/>
    </xf>
    <xf numFmtId="0" fontId="0" fillId="5" borderId="12" xfId="0" applyFill="1" applyBorder="1" applyAlignment="1">
      <alignment vertical="center" wrapText="1"/>
    </xf>
    <xf numFmtId="0" fontId="0" fillId="6" borderId="20" xfId="0" applyFill="1" applyBorder="1" applyAlignment="1">
      <alignment vertical="center" wrapText="1"/>
    </xf>
    <xf numFmtId="0" fontId="0" fillId="6" borderId="1" xfId="0" applyFill="1" applyBorder="1" applyAlignment="1">
      <alignment vertical="center" wrapText="1"/>
    </xf>
    <xf numFmtId="0" fontId="0" fillId="6" borderId="5" xfId="0" applyFill="1" applyBorder="1" applyAlignment="1">
      <alignment vertical="center" wrapText="1"/>
    </xf>
    <xf numFmtId="0" fontId="26" fillId="0" borderId="0" xfId="0" applyFont="1"/>
    <xf numFmtId="0" fontId="2" fillId="7" borderId="24" xfId="0" applyFont="1" applyFill="1" applyBorder="1" applyAlignment="1">
      <alignment vertical="center" wrapText="1"/>
    </xf>
    <xf numFmtId="0" fontId="4" fillId="7" borderId="27" xfId="0" applyFont="1" applyFill="1" applyBorder="1" applyAlignment="1">
      <alignment horizontal="center" vertical="center"/>
    </xf>
    <xf numFmtId="0" fontId="4" fillId="7" borderId="25" xfId="0" applyFont="1" applyFill="1" applyBorder="1" applyAlignment="1">
      <alignment horizontal="center" vertical="center"/>
    </xf>
    <xf numFmtId="0" fontId="7" fillId="0" borderId="28" xfId="0" applyFont="1" applyBorder="1"/>
    <xf numFmtId="0" fontId="7" fillId="0" borderId="13" xfId="0" applyFont="1" applyBorder="1"/>
    <xf numFmtId="0" fontId="7" fillId="0" borderId="29" xfId="0" applyFont="1" applyBorder="1"/>
    <xf numFmtId="0" fontId="27" fillId="0" borderId="28" xfId="0" applyFont="1" applyBorder="1"/>
    <xf numFmtId="0" fontId="0" fillId="7" borderId="4" xfId="0" applyFill="1" applyBorder="1" applyAlignment="1">
      <alignment horizontal="left" vertical="center" wrapText="1"/>
    </xf>
    <xf numFmtId="0" fontId="0" fillId="7" borderId="22" xfId="0" applyFill="1" applyBorder="1" applyAlignment="1">
      <alignment horizontal="left" vertical="center" wrapText="1"/>
    </xf>
    <xf numFmtId="0" fontId="0" fillId="7" borderId="24" xfId="0" applyFill="1" applyBorder="1" applyAlignment="1">
      <alignment horizontal="left" vertical="center" wrapText="1"/>
    </xf>
    <xf numFmtId="0" fontId="7" fillId="0" borderId="20" xfId="0" applyFont="1" applyBorder="1" applyAlignment="1">
      <alignment horizontal="center" vertical="center"/>
    </xf>
    <xf numFmtId="0" fontId="7" fillId="0" borderId="1" xfId="0" applyFont="1" applyBorder="1" applyAlignment="1">
      <alignment horizontal="center" vertical="center"/>
    </xf>
    <xf numFmtId="0" fontId="7" fillId="0" borderId="23" xfId="0" applyFont="1" applyBorder="1" applyAlignment="1">
      <alignment horizontal="center" vertical="center"/>
    </xf>
    <xf numFmtId="0" fontId="7" fillId="0" borderId="4" xfId="0" applyFont="1" applyBorder="1" applyAlignment="1">
      <alignment horizontal="center" vertical="center" wrapText="1"/>
    </xf>
    <xf numFmtId="0" fontId="28" fillId="10" borderId="0" xfId="0" applyFont="1" applyFill="1" applyAlignment="1">
      <alignment horizontal="left" vertical="center" wrapText="1"/>
    </xf>
    <xf numFmtId="0" fontId="0" fillId="5" borderId="3" xfId="0" applyFill="1" applyBorder="1" applyAlignment="1">
      <alignment horizontal="left" vertical="center" wrapText="1"/>
    </xf>
    <xf numFmtId="0" fontId="0" fillId="7" borderId="3" xfId="0" applyFill="1" applyBorder="1" applyAlignment="1">
      <alignment vertical="center" wrapText="1"/>
    </xf>
    <xf numFmtId="0" fontId="0" fillId="5" borderId="3" xfId="0" applyFill="1" applyBorder="1" applyAlignment="1">
      <alignment vertical="center" wrapText="1"/>
    </xf>
    <xf numFmtId="0" fontId="0" fillId="5" borderId="25" xfId="0" applyFill="1" applyBorder="1" applyAlignment="1">
      <alignment vertical="center" wrapText="1"/>
    </xf>
    <xf numFmtId="0" fontId="0" fillId="6" borderId="2" xfId="0" applyFill="1" applyBorder="1" applyAlignment="1">
      <alignment vertical="center" wrapText="1"/>
    </xf>
    <xf numFmtId="0" fontId="4" fillId="4" borderId="25" xfId="0" applyFont="1" applyFill="1" applyBorder="1" applyAlignment="1">
      <alignment horizontal="center"/>
    </xf>
    <xf numFmtId="0" fontId="4" fillId="4" borderId="0" xfId="0" applyFont="1" applyFill="1" applyBorder="1"/>
    <xf numFmtId="0" fontId="19" fillId="4" borderId="20" xfId="0" applyFont="1" applyFill="1" applyBorder="1" applyAlignment="1">
      <alignment horizontal="center" vertical="center" wrapText="1"/>
    </xf>
    <xf numFmtId="0" fontId="7" fillId="4" borderId="23" xfId="0" applyFont="1" applyFill="1" applyBorder="1" applyAlignment="1">
      <alignment horizontal="center"/>
    </xf>
    <xf numFmtId="0" fontId="10" fillId="3" borderId="6" xfId="0" applyFont="1" applyFill="1" applyBorder="1" applyAlignment="1">
      <alignment vertical="center"/>
    </xf>
    <xf numFmtId="0" fontId="10" fillId="7" borderId="6" xfId="0" applyFont="1" applyFill="1" applyBorder="1" applyAlignment="1">
      <alignment horizontal="center" vertical="center"/>
    </xf>
    <xf numFmtId="0" fontId="16" fillId="4" borderId="8" xfId="0" applyFont="1" applyFill="1" applyBorder="1" applyAlignment="1">
      <alignment horizontal="center" vertical="center"/>
    </xf>
    <xf numFmtId="0" fontId="16" fillId="4" borderId="15" xfId="0" applyFont="1" applyFill="1" applyBorder="1" applyAlignment="1">
      <alignment horizontal="center" vertical="center"/>
    </xf>
    <xf numFmtId="0" fontId="11" fillId="7" borderId="20" xfId="0" applyFont="1" applyFill="1" applyBorder="1" applyAlignment="1">
      <alignment horizontal="center" vertical="center"/>
    </xf>
    <xf numFmtId="0" fontId="16" fillId="4" borderId="30" xfId="0" applyFont="1" applyFill="1" applyBorder="1" applyAlignment="1">
      <alignment horizontal="center" vertical="center"/>
    </xf>
    <xf numFmtId="0" fontId="10" fillId="7" borderId="20" xfId="0" applyFont="1" applyFill="1" applyBorder="1" applyAlignment="1">
      <alignment horizontal="center" vertical="center"/>
    </xf>
    <xf numFmtId="0" fontId="16" fillId="4" borderId="9" xfId="0" applyFont="1" applyFill="1" applyBorder="1" applyAlignment="1">
      <alignment horizontal="center" vertical="center"/>
    </xf>
    <xf numFmtId="0" fontId="16" fillId="4" borderId="31" xfId="0" applyFont="1" applyFill="1" applyBorder="1" applyAlignment="1">
      <alignment horizontal="center" vertical="center"/>
    </xf>
    <xf numFmtId="0" fontId="16" fillId="4" borderId="27" xfId="0" applyFont="1" applyFill="1" applyBorder="1" applyAlignment="1">
      <alignment horizontal="center" vertical="center"/>
    </xf>
    <xf numFmtId="0" fontId="7" fillId="3" borderId="25" xfId="0" applyFont="1" applyFill="1" applyBorder="1" applyAlignment="1">
      <alignment horizontal="center"/>
    </xf>
    <xf numFmtId="0" fontId="7" fillId="0" borderId="25" xfId="0" applyFont="1" applyBorder="1" applyAlignment="1">
      <alignment horizontal="center"/>
    </xf>
    <xf numFmtId="0" fontId="7" fillId="3" borderId="1" xfId="0" applyFont="1" applyFill="1" applyBorder="1" applyAlignment="1">
      <alignment horizontal="center"/>
    </xf>
    <xf numFmtId="0" fontId="19" fillId="4" borderId="1" xfId="0" applyFont="1" applyFill="1" applyBorder="1" applyAlignment="1">
      <alignment vertical="center" wrapText="1"/>
    </xf>
    <xf numFmtId="0" fontId="7" fillId="4" borderId="1" xfId="0" applyFont="1" applyFill="1" applyBorder="1" applyAlignment="1">
      <alignment horizontal="center"/>
    </xf>
    <xf numFmtId="0" fontId="7" fillId="11" borderId="1" xfId="0" applyFont="1" applyFill="1" applyBorder="1" applyAlignment="1">
      <alignment horizontal="center"/>
    </xf>
    <xf numFmtId="0" fontId="29" fillId="0" borderId="0" xfId="0" applyFont="1"/>
    <xf numFmtId="0" fontId="30" fillId="0" borderId="0" xfId="0" applyFont="1"/>
    <xf numFmtId="0" fontId="7" fillId="12" borderId="0" xfId="0" applyFont="1" applyFill="1"/>
    <xf numFmtId="0" fontId="7" fillId="11" borderId="0" xfId="0" applyFont="1" applyFill="1"/>
    <xf numFmtId="0" fontId="0" fillId="11" borderId="0" xfId="0" applyFill="1"/>
    <xf numFmtId="0" fontId="7" fillId="0" borderId="20"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3" xfId="0" applyFont="1" applyBorder="1" applyAlignment="1">
      <alignment horizontal="center" vertical="center" wrapText="1"/>
    </xf>
    <xf numFmtId="0" fontId="18" fillId="0" borderId="0" xfId="0" applyFont="1" applyAlignment="1">
      <alignment horizontal="center" vertical="center"/>
    </xf>
    <xf numFmtId="0" fontId="25" fillId="0" borderId="0" xfId="0" applyFont="1" applyAlignment="1">
      <alignment horizontal="left" vertical="center"/>
    </xf>
    <xf numFmtId="0" fontId="0" fillId="0" borderId="3" xfId="0" applyBorder="1" applyAlignment="1">
      <alignment horizontal="left" vertical="center" wrapText="1"/>
    </xf>
    <xf numFmtId="0" fontId="0" fillId="0" borderId="25"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center" vertical="center"/>
    </xf>
    <xf numFmtId="0" fontId="0" fillId="0" borderId="25" xfId="0" applyBorder="1" applyAlignment="1">
      <alignment horizontal="center" vertical="center"/>
    </xf>
    <xf numFmtId="0" fontId="0" fillId="0" borderId="2" xfId="0" applyBorder="1" applyAlignment="1">
      <alignment horizontal="center" vertical="center"/>
    </xf>
    <xf numFmtId="0" fontId="0" fillId="7" borderId="3" xfId="0" applyFill="1" applyBorder="1" applyAlignment="1">
      <alignment horizontal="left" vertical="center" wrapText="1"/>
    </xf>
    <xf numFmtId="0" fontId="0" fillId="7" borderId="2" xfId="0" applyFill="1" applyBorder="1" applyAlignment="1">
      <alignment horizontal="left" vertical="center" wrapText="1"/>
    </xf>
    <xf numFmtId="0" fontId="0" fillId="5" borderId="3" xfId="0" applyFill="1" applyBorder="1" applyAlignment="1">
      <alignment horizontal="left" vertical="center" wrapText="1"/>
    </xf>
    <xf numFmtId="0" fontId="0" fillId="5" borderId="2" xfId="0" applyFill="1" applyBorder="1" applyAlignment="1">
      <alignment horizontal="left" vertical="center" wrapText="1"/>
    </xf>
    <xf numFmtId="0" fontId="0" fillId="7" borderId="3" xfId="0" applyFill="1" applyBorder="1" applyAlignment="1">
      <alignment vertical="center" wrapText="1"/>
    </xf>
    <xf numFmtId="0" fontId="0" fillId="7" borderId="25" xfId="0" applyFill="1" applyBorder="1" applyAlignment="1">
      <alignment vertical="center" wrapText="1"/>
    </xf>
    <xf numFmtId="0" fontId="0" fillId="7" borderId="2" xfId="0" applyFill="1" applyBorder="1" applyAlignment="1">
      <alignment vertical="center" wrapText="1"/>
    </xf>
    <xf numFmtId="0" fontId="0" fillId="5" borderId="3" xfId="0" applyFill="1" applyBorder="1" applyAlignment="1">
      <alignment vertical="center" wrapText="1"/>
    </xf>
    <xf numFmtId="0" fontId="0" fillId="5" borderId="25" xfId="0" applyFill="1" applyBorder="1" applyAlignment="1">
      <alignment vertical="center" wrapText="1"/>
    </xf>
    <xf numFmtId="0" fontId="0" fillId="5" borderId="2" xfId="0" applyFill="1" applyBorder="1" applyAlignment="1">
      <alignment vertical="center" wrapText="1"/>
    </xf>
    <xf numFmtId="0" fontId="0" fillId="6" borderId="3" xfId="0" applyFill="1" applyBorder="1" applyAlignment="1">
      <alignment vertical="center" wrapText="1"/>
    </xf>
    <xf numFmtId="0" fontId="0" fillId="6" borderId="25" xfId="0" applyFill="1" applyBorder="1" applyAlignment="1">
      <alignment vertical="center" wrapText="1"/>
    </xf>
    <xf numFmtId="0" fontId="0" fillId="6" borderId="2" xfId="0" applyFill="1" applyBorder="1" applyAlignment="1">
      <alignment vertical="center" wrapText="1"/>
    </xf>
    <xf numFmtId="0" fontId="0" fillId="7" borderId="25" xfId="0" applyFill="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119F4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Análisis del Escenario</a:t>
            </a:r>
          </a:p>
        </c:rich>
      </c:tx>
      <c:layout/>
      <c:overlay val="0"/>
    </c:title>
    <c:autoTitleDeleted val="0"/>
    <c:plotArea>
      <c:layout/>
      <c:radarChart>
        <c:radarStyle val="marker"/>
        <c:varyColors val="0"/>
        <c:ser>
          <c:idx val="0"/>
          <c:order val="0"/>
          <c:tx>
            <c:v>Ambiental</c:v>
          </c:tx>
          <c:spPr>
            <a:ln>
              <a:solidFill>
                <a:srgbClr val="00B050"/>
              </a:solidFill>
            </a:ln>
          </c:spPr>
          <c:marker>
            <c:symbol val="none"/>
          </c:marker>
          <c:cat>
            <c:multiLvlStrRef>
              <c:f>('Resultados graficos'!$A$4:$B$4,'Resultados graficos'!$A$7:$B$7,'Resultados graficos'!$A$9:$B$9,'Resultados graficos'!$A$14:$B$14,'Resultados graficos'!$A$20:$B$20,'Resultados graficos'!$A$26:$B$26,'Resultados graficos'!$A$35:$B$35,'Resultados graficos'!$A$37:$B$37,'Resultados graficos'!$A$47:$B$47,'Resultados graficos'!$A$41:$B$41,'Resultados graficos'!$A$43:$B$43)</c:f>
              <c:multiLvlStrCache>
                <c:ptCount val="11"/>
                <c:lvl>
                  <c:pt idx="0">
                    <c:v>Historial y manejo de la finca</c:v>
                  </c:pt>
                  <c:pt idx="1">
                    <c:v>Material de propagación y semillas</c:v>
                  </c:pt>
                  <c:pt idx="2">
                    <c:v>Gestión del suelo y de otros sustratos</c:v>
                  </c:pt>
                  <c:pt idx="3">
                    <c:v>Fertilización</c:v>
                  </c:pt>
                  <c:pt idx="4">
                    <c:v>Gestión del agua</c:v>
                  </c:pt>
                  <c:pt idx="5">
                    <c:v>Protección de cultivos</c:v>
                  </c:pt>
                  <c:pt idx="6">
                    <c:v>Presencia de animales en la finca</c:v>
                  </c:pt>
                  <c:pt idx="7">
                    <c:v>Higiene y salud</c:v>
                  </c:pt>
                  <c:pt idx="8">
                    <c:v>Capacitación </c:v>
                  </c:pt>
                  <c:pt idx="9">
                    <c:v>Transporte de productos cosechados - Total</c:v>
                  </c:pt>
                  <c:pt idx="10">
                    <c:v>Gestión de residuos y de agentes contaminantes</c:v>
                  </c:pt>
                </c:lvl>
                <c:lvl>
                  <c:pt idx="0">
                    <c:v>1.</c:v>
                  </c:pt>
                  <c:pt idx="1">
                    <c:v>2.</c:v>
                  </c:pt>
                  <c:pt idx="2">
                    <c:v>3.</c:v>
                  </c:pt>
                  <c:pt idx="3">
                    <c:v>4.</c:v>
                  </c:pt>
                  <c:pt idx="4">
                    <c:v>5.</c:v>
                  </c:pt>
                  <c:pt idx="5">
                    <c:v>6.</c:v>
                  </c:pt>
                  <c:pt idx="6">
                    <c:v>7.</c:v>
                  </c:pt>
                  <c:pt idx="7">
                    <c:v>8.</c:v>
                  </c:pt>
                  <c:pt idx="8">
                    <c:v>11.</c:v>
                  </c:pt>
                  <c:pt idx="9">
                    <c:v>9.</c:v>
                  </c:pt>
                  <c:pt idx="10">
                    <c:v>10.</c:v>
                  </c:pt>
                </c:lvl>
              </c:multiLvlStrCache>
            </c:multiLvlStrRef>
          </c:cat>
          <c:val>
            <c:numRef>
              <c:f>('Resultados graficos'!$C$4,'Resultados graficos'!$C$7,'Resultados graficos'!$C$9,'Resultados graficos'!$C$14,'Resultados graficos'!$C$20,'Resultados graficos'!$C$26,'Resultados graficos'!$C$35,'Resultados graficos'!$C$37,'Resultados graficos'!$C$47,'Resultados graficos'!$C$41,'Resultados graficos'!$C$43)</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val>
          <c:extLst xmlns:c16r2="http://schemas.microsoft.com/office/drawing/2015/06/chart">
            <c:ext xmlns:c16="http://schemas.microsoft.com/office/drawing/2014/chart" uri="{C3380CC4-5D6E-409C-BE32-E72D297353CC}">
              <c16:uniqueId val="{00000000-1187-4EA7-ABE9-414B662569DF}"/>
            </c:ext>
          </c:extLst>
        </c:ser>
        <c:ser>
          <c:idx val="1"/>
          <c:order val="1"/>
          <c:tx>
            <c:v>Trabajador</c:v>
          </c:tx>
          <c:spPr>
            <a:ln>
              <a:solidFill>
                <a:srgbClr val="0070C0"/>
              </a:solidFill>
            </a:ln>
          </c:spPr>
          <c:marker>
            <c:symbol val="none"/>
          </c:marker>
          <c:cat>
            <c:multiLvlStrRef>
              <c:f>('Resultados graficos'!$A$4:$B$4,'Resultados graficos'!$A$7:$B$7,'Resultados graficos'!$A$9:$B$9,'Resultados graficos'!$A$14:$B$14,'Resultados graficos'!$A$20:$B$20,'Resultados graficos'!$A$26:$B$26,'Resultados graficos'!$A$35:$B$35,'Resultados graficos'!$A$37:$B$37,'Resultados graficos'!$A$47:$B$47,'Resultados graficos'!$A$41:$B$41,'Resultados graficos'!$A$43:$B$43)</c:f>
              <c:multiLvlStrCache>
                <c:ptCount val="11"/>
                <c:lvl>
                  <c:pt idx="0">
                    <c:v>Historial y manejo de la finca</c:v>
                  </c:pt>
                  <c:pt idx="1">
                    <c:v>Material de propagación y semillas</c:v>
                  </c:pt>
                  <c:pt idx="2">
                    <c:v>Gestión del suelo y de otros sustratos</c:v>
                  </c:pt>
                  <c:pt idx="3">
                    <c:v>Fertilización</c:v>
                  </c:pt>
                  <c:pt idx="4">
                    <c:v>Gestión del agua</c:v>
                  </c:pt>
                  <c:pt idx="5">
                    <c:v>Protección de cultivos</c:v>
                  </c:pt>
                  <c:pt idx="6">
                    <c:v>Presencia de animales en la finca</c:v>
                  </c:pt>
                  <c:pt idx="7">
                    <c:v>Higiene y salud</c:v>
                  </c:pt>
                  <c:pt idx="8">
                    <c:v>Capacitación </c:v>
                  </c:pt>
                  <c:pt idx="9">
                    <c:v>Transporte de productos cosechados - Total</c:v>
                  </c:pt>
                  <c:pt idx="10">
                    <c:v>Gestión de residuos y de agentes contaminantes</c:v>
                  </c:pt>
                </c:lvl>
                <c:lvl>
                  <c:pt idx="0">
                    <c:v>1.</c:v>
                  </c:pt>
                  <c:pt idx="1">
                    <c:v>2.</c:v>
                  </c:pt>
                  <c:pt idx="2">
                    <c:v>3.</c:v>
                  </c:pt>
                  <c:pt idx="3">
                    <c:v>4.</c:v>
                  </c:pt>
                  <c:pt idx="4">
                    <c:v>5.</c:v>
                  </c:pt>
                  <c:pt idx="5">
                    <c:v>6.</c:v>
                  </c:pt>
                  <c:pt idx="6">
                    <c:v>7.</c:v>
                  </c:pt>
                  <c:pt idx="7">
                    <c:v>8.</c:v>
                  </c:pt>
                  <c:pt idx="8">
                    <c:v>11.</c:v>
                  </c:pt>
                  <c:pt idx="9">
                    <c:v>9.</c:v>
                  </c:pt>
                  <c:pt idx="10">
                    <c:v>10.</c:v>
                  </c:pt>
                </c:lvl>
              </c:multiLvlStrCache>
            </c:multiLvlStrRef>
          </c:cat>
          <c:val>
            <c:numRef>
              <c:f>('Resultados graficos'!$D$4,'Resultados graficos'!$D$7,'Resultados graficos'!$D$9,'Resultados graficos'!$D$14,'Resultados graficos'!$D$20,'Resultados graficos'!$D$26,'Resultados graficos'!$D$35,'Resultados graficos'!$D$37,'Resultados graficos'!$D$47,'Resultados graficos'!$D$41,'Resultados graficos'!$D$43)</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val>
          <c:extLst xmlns:c16r2="http://schemas.microsoft.com/office/drawing/2015/06/chart">
            <c:ext xmlns:c16="http://schemas.microsoft.com/office/drawing/2014/chart" uri="{C3380CC4-5D6E-409C-BE32-E72D297353CC}">
              <c16:uniqueId val="{00000001-1187-4EA7-ABE9-414B662569DF}"/>
            </c:ext>
          </c:extLst>
        </c:ser>
        <c:ser>
          <c:idx val="2"/>
          <c:order val="2"/>
          <c:tx>
            <c:v>Inocuidad</c:v>
          </c:tx>
          <c:spPr>
            <a:ln>
              <a:solidFill>
                <a:srgbClr val="FF0000"/>
              </a:solidFill>
            </a:ln>
          </c:spPr>
          <c:marker>
            <c:symbol val="none"/>
          </c:marker>
          <c:cat>
            <c:multiLvlStrRef>
              <c:f>('Resultados graficos'!$A$4:$B$4,'Resultados graficos'!$A$7:$B$7,'Resultados graficos'!$A$9:$B$9,'Resultados graficos'!$A$14:$B$14,'Resultados graficos'!$A$20:$B$20,'Resultados graficos'!$A$26:$B$26,'Resultados graficos'!$A$35:$B$35,'Resultados graficos'!$A$37:$B$37,'Resultados graficos'!$A$47:$B$47,'Resultados graficos'!$A$41:$B$41,'Resultados graficos'!$A$43:$B$43)</c:f>
              <c:multiLvlStrCache>
                <c:ptCount val="11"/>
                <c:lvl>
                  <c:pt idx="0">
                    <c:v>Historial y manejo de la finca</c:v>
                  </c:pt>
                  <c:pt idx="1">
                    <c:v>Material de propagación y semillas</c:v>
                  </c:pt>
                  <c:pt idx="2">
                    <c:v>Gestión del suelo y de otros sustratos</c:v>
                  </c:pt>
                  <c:pt idx="3">
                    <c:v>Fertilización</c:v>
                  </c:pt>
                  <c:pt idx="4">
                    <c:v>Gestión del agua</c:v>
                  </c:pt>
                  <c:pt idx="5">
                    <c:v>Protección de cultivos</c:v>
                  </c:pt>
                  <c:pt idx="6">
                    <c:v>Presencia de animales en la finca</c:v>
                  </c:pt>
                  <c:pt idx="7">
                    <c:v>Higiene y salud</c:v>
                  </c:pt>
                  <c:pt idx="8">
                    <c:v>Capacitación </c:v>
                  </c:pt>
                  <c:pt idx="9">
                    <c:v>Transporte de productos cosechados - Total</c:v>
                  </c:pt>
                  <c:pt idx="10">
                    <c:v>Gestión de residuos y de agentes contaminantes</c:v>
                  </c:pt>
                </c:lvl>
                <c:lvl>
                  <c:pt idx="0">
                    <c:v>1.</c:v>
                  </c:pt>
                  <c:pt idx="1">
                    <c:v>2.</c:v>
                  </c:pt>
                  <c:pt idx="2">
                    <c:v>3.</c:v>
                  </c:pt>
                  <c:pt idx="3">
                    <c:v>4.</c:v>
                  </c:pt>
                  <c:pt idx="4">
                    <c:v>5.</c:v>
                  </c:pt>
                  <c:pt idx="5">
                    <c:v>6.</c:v>
                  </c:pt>
                  <c:pt idx="6">
                    <c:v>7.</c:v>
                  </c:pt>
                  <c:pt idx="7">
                    <c:v>8.</c:v>
                  </c:pt>
                  <c:pt idx="8">
                    <c:v>11.</c:v>
                  </c:pt>
                  <c:pt idx="9">
                    <c:v>9.</c:v>
                  </c:pt>
                  <c:pt idx="10">
                    <c:v>10.</c:v>
                  </c:pt>
                </c:lvl>
              </c:multiLvlStrCache>
            </c:multiLvlStrRef>
          </c:cat>
          <c:val>
            <c:numRef>
              <c:f>('Resultados graficos'!$E$4,'Resultados graficos'!$E$7,'Resultados graficos'!$E$9,'Resultados graficos'!$E$14,'Resultados graficos'!$E$20,'Resultados graficos'!$E$26,'Resultados graficos'!$E$35,'Resultados graficos'!$E$37,'Resultados graficos'!$E$47,'Resultados graficos'!$E$41,'Resultados graficos'!$E$43)</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val>
          <c:extLst xmlns:c16r2="http://schemas.microsoft.com/office/drawing/2015/06/chart">
            <c:ext xmlns:c16="http://schemas.microsoft.com/office/drawing/2014/chart" uri="{C3380CC4-5D6E-409C-BE32-E72D297353CC}">
              <c16:uniqueId val="{00000002-1187-4EA7-ABE9-414B662569DF}"/>
            </c:ext>
          </c:extLst>
        </c:ser>
        <c:ser>
          <c:idx val="3"/>
          <c:order val="3"/>
          <c:tx>
            <c:v>Económico</c:v>
          </c:tx>
          <c:spPr>
            <a:ln>
              <a:solidFill>
                <a:schemeClr val="accent6">
                  <a:lumMod val="75000"/>
                </a:schemeClr>
              </a:solidFill>
            </a:ln>
          </c:spPr>
          <c:marker>
            <c:symbol val="none"/>
          </c:marker>
          <c:cat>
            <c:multiLvlStrRef>
              <c:f>('Resultados graficos'!$A$4:$B$4,'Resultados graficos'!$A$7:$B$7,'Resultados graficos'!$A$9:$B$9,'Resultados graficos'!$A$14:$B$14,'Resultados graficos'!$A$20:$B$20,'Resultados graficos'!$A$26:$B$26,'Resultados graficos'!$A$35:$B$35,'Resultados graficos'!$A$37:$B$37,'Resultados graficos'!$A$47:$B$47,'Resultados graficos'!$A$41:$B$41,'Resultados graficos'!$A$43:$B$43)</c:f>
              <c:multiLvlStrCache>
                <c:ptCount val="11"/>
                <c:lvl>
                  <c:pt idx="0">
                    <c:v>Historial y manejo de la finca</c:v>
                  </c:pt>
                  <c:pt idx="1">
                    <c:v>Material de propagación y semillas</c:v>
                  </c:pt>
                  <c:pt idx="2">
                    <c:v>Gestión del suelo y de otros sustratos</c:v>
                  </c:pt>
                  <c:pt idx="3">
                    <c:v>Fertilización</c:v>
                  </c:pt>
                  <c:pt idx="4">
                    <c:v>Gestión del agua</c:v>
                  </c:pt>
                  <c:pt idx="5">
                    <c:v>Protección de cultivos</c:v>
                  </c:pt>
                  <c:pt idx="6">
                    <c:v>Presencia de animales en la finca</c:v>
                  </c:pt>
                  <c:pt idx="7">
                    <c:v>Higiene y salud</c:v>
                  </c:pt>
                  <c:pt idx="8">
                    <c:v>Capacitación </c:v>
                  </c:pt>
                  <c:pt idx="9">
                    <c:v>Transporte de productos cosechados - Total</c:v>
                  </c:pt>
                  <c:pt idx="10">
                    <c:v>Gestión de residuos y de agentes contaminantes</c:v>
                  </c:pt>
                </c:lvl>
                <c:lvl>
                  <c:pt idx="0">
                    <c:v>1.</c:v>
                  </c:pt>
                  <c:pt idx="1">
                    <c:v>2.</c:v>
                  </c:pt>
                  <c:pt idx="2">
                    <c:v>3.</c:v>
                  </c:pt>
                  <c:pt idx="3">
                    <c:v>4.</c:v>
                  </c:pt>
                  <c:pt idx="4">
                    <c:v>5.</c:v>
                  </c:pt>
                  <c:pt idx="5">
                    <c:v>6.</c:v>
                  </c:pt>
                  <c:pt idx="6">
                    <c:v>7.</c:v>
                  </c:pt>
                  <c:pt idx="7">
                    <c:v>8.</c:v>
                  </c:pt>
                  <c:pt idx="8">
                    <c:v>11.</c:v>
                  </c:pt>
                  <c:pt idx="9">
                    <c:v>9.</c:v>
                  </c:pt>
                  <c:pt idx="10">
                    <c:v>10.</c:v>
                  </c:pt>
                </c:lvl>
              </c:multiLvlStrCache>
            </c:multiLvlStrRef>
          </c:cat>
          <c:val>
            <c:numRef>
              <c:f>('Resultados graficos'!$F$4,'Resultados graficos'!$F$7,'Resultados graficos'!$F$9,'Resultados graficos'!$F$14,'Resultados graficos'!$F$20,'Resultados graficos'!$F$26,'Resultados graficos'!$F$35,'Resultados graficos'!$F$37,'Resultados graficos'!$F$47,'Resultados graficos'!$F$41,'Resultados graficos'!$F$43)</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val>
          <c:extLst xmlns:c16r2="http://schemas.microsoft.com/office/drawing/2015/06/chart">
            <c:ext xmlns:c16="http://schemas.microsoft.com/office/drawing/2014/chart" uri="{C3380CC4-5D6E-409C-BE32-E72D297353CC}">
              <c16:uniqueId val="{00000003-1187-4EA7-ABE9-414B662569DF}"/>
            </c:ext>
          </c:extLst>
        </c:ser>
        <c:dLbls>
          <c:showLegendKey val="0"/>
          <c:showVal val="0"/>
          <c:showCatName val="0"/>
          <c:showSerName val="0"/>
          <c:showPercent val="0"/>
          <c:showBubbleSize val="0"/>
        </c:dLbls>
        <c:axId val="48678784"/>
        <c:axId val="48680320"/>
      </c:radarChart>
      <c:catAx>
        <c:axId val="48678784"/>
        <c:scaling>
          <c:orientation val="minMax"/>
        </c:scaling>
        <c:delete val="0"/>
        <c:axPos val="b"/>
        <c:majorGridlines/>
        <c:numFmt formatCode="General" sourceLinked="0"/>
        <c:majorTickMark val="out"/>
        <c:minorTickMark val="none"/>
        <c:tickLblPos val="nextTo"/>
        <c:crossAx val="48680320"/>
        <c:crosses val="autoZero"/>
        <c:auto val="1"/>
        <c:lblAlgn val="ctr"/>
        <c:lblOffset val="100"/>
        <c:noMultiLvlLbl val="0"/>
      </c:catAx>
      <c:valAx>
        <c:axId val="48680320"/>
        <c:scaling>
          <c:orientation val="minMax"/>
          <c:max val="1"/>
          <c:min val="0"/>
        </c:scaling>
        <c:delete val="0"/>
        <c:axPos val="l"/>
        <c:majorGridlines>
          <c:spPr>
            <a:ln>
              <a:noFill/>
            </a:ln>
          </c:spPr>
        </c:majorGridlines>
        <c:numFmt formatCode="General" sourceLinked="1"/>
        <c:majorTickMark val="cross"/>
        <c:minorTickMark val="none"/>
        <c:tickLblPos val="nextTo"/>
        <c:crossAx val="48678784"/>
        <c:crosses val="autoZero"/>
        <c:crossBetween val="between"/>
      </c:valAx>
    </c:plotArea>
    <c:legend>
      <c:legendPos val="b"/>
      <c:layout/>
      <c:overlay val="0"/>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xPr>
        <a:bodyPr/>
        <a:lstStyle/>
        <a:p>
          <a:pPr>
            <a:defRPr>
              <a:solidFill>
                <a:srgbClr val="119F47"/>
              </a:solidFill>
            </a:defRPr>
          </a:pPr>
          <a:endParaRPr lang="pt-BR"/>
        </a:p>
      </c:txPr>
    </c:title>
    <c:autoTitleDeleted val="0"/>
    <c:plotArea>
      <c:layout/>
      <c:radarChart>
        <c:radarStyle val="marker"/>
        <c:varyColors val="0"/>
        <c:ser>
          <c:idx val="0"/>
          <c:order val="0"/>
          <c:tx>
            <c:v>Ambiental</c:v>
          </c:tx>
          <c:spPr>
            <a:ln>
              <a:solidFill>
                <a:srgbClr val="00B050"/>
              </a:solidFill>
            </a:ln>
          </c:spPr>
          <c:marker>
            <c:symbol val="none"/>
          </c:marker>
          <c:cat>
            <c:multiLvlStrRef>
              <c:f>('Resultados graficos'!$A$4:$B$4,'Resultados graficos'!$A$7:$B$7,'Resultados graficos'!$A$9:$B$9,'Resultados graficos'!$A$14:$B$14,'Resultados graficos'!$A$20:$B$20,'Resultados graficos'!$A$26:$B$26,'Resultados graficos'!$A$35:$B$35,'Resultados graficos'!$A$37:$B$37,'Resultados graficos'!$A$47:$B$47,'Resultados graficos'!$A$41:$B$41,'Resultados graficos'!$A$43:$B$43)</c:f>
              <c:multiLvlStrCache>
                <c:ptCount val="11"/>
                <c:lvl>
                  <c:pt idx="0">
                    <c:v>Historial y manejo de la finca</c:v>
                  </c:pt>
                  <c:pt idx="1">
                    <c:v>Material de propagación y semillas</c:v>
                  </c:pt>
                  <c:pt idx="2">
                    <c:v>Gestión del suelo y de otros sustratos</c:v>
                  </c:pt>
                  <c:pt idx="3">
                    <c:v>Fertilización</c:v>
                  </c:pt>
                  <c:pt idx="4">
                    <c:v>Gestión del agua</c:v>
                  </c:pt>
                  <c:pt idx="5">
                    <c:v>Protección de cultivos</c:v>
                  </c:pt>
                  <c:pt idx="6">
                    <c:v>Presencia de animales en la finca</c:v>
                  </c:pt>
                  <c:pt idx="7">
                    <c:v>Higiene y salud</c:v>
                  </c:pt>
                  <c:pt idx="8">
                    <c:v>Capacitación </c:v>
                  </c:pt>
                  <c:pt idx="9">
                    <c:v>Transporte de productos cosechados - Total</c:v>
                  </c:pt>
                  <c:pt idx="10">
                    <c:v>Gestión de residuos y de agentes contaminantes</c:v>
                  </c:pt>
                </c:lvl>
                <c:lvl>
                  <c:pt idx="0">
                    <c:v>1.</c:v>
                  </c:pt>
                  <c:pt idx="1">
                    <c:v>2.</c:v>
                  </c:pt>
                  <c:pt idx="2">
                    <c:v>3.</c:v>
                  </c:pt>
                  <c:pt idx="3">
                    <c:v>4.</c:v>
                  </c:pt>
                  <c:pt idx="4">
                    <c:v>5.</c:v>
                  </c:pt>
                  <c:pt idx="5">
                    <c:v>6.</c:v>
                  </c:pt>
                  <c:pt idx="6">
                    <c:v>7.</c:v>
                  </c:pt>
                  <c:pt idx="7">
                    <c:v>8.</c:v>
                  </c:pt>
                  <c:pt idx="8">
                    <c:v>11.</c:v>
                  </c:pt>
                  <c:pt idx="9">
                    <c:v>9.</c:v>
                  </c:pt>
                  <c:pt idx="10">
                    <c:v>10.</c:v>
                  </c:pt>
                </c:lvl>
              </c:multiLvlStrCache>
            </c:multiLvlStrRef>
          </c:cat>
          <c:val>
            <c:numRef>
              <c:f>('Resultados graficos'!$C$4,'Resultados graficos'!$C$7,'Resultados graficos'!$C$9,'Resultados graficos'!$C$14,'Resultados graficos'!$C$20,'Resultados graficos'!$C$26,'Resultados graficos'!$C$35,'Resultados graficos'!$C$37,'Resultados graficos'!$C$47,'Resultados graficos'!$C$41,'Resultados graficos'!$C$43)</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val>
          <c:extLst xmlns:c16r2="http://schemas.microsoft.com/office/drawing/2015/06/chart">
            <c:ext xmlns:c16="http://schemas.microsoft.com/office/drawing/2014/chart" uri="{C3380CC4-5D6E-409C-BE32-E72D297353CC}">
              <c16:uniqueId val="{00000000-3FBF-403B-AC35-1AF2C4B5ADF5}"/>
            </c:ext>
          </c:extLst>
        </c:ser>
        <c:dLbls>
          <c:showLegendKey val="0"/>
          <c:showVal val="0"/>
          <c:showCatName val="0"/>
          <c:showSerName val="0"/>
          <c:showPercent val="0"/>
          <c:showBubbleSize val="0"/>
        </c:dLbls>
        <c:axId val="51210112"/>
        <c:axId val="51230208"/>
      </c:radarChart>
      <c:catAx>
        <c:axId val="51210112"/>
        <c:scaling>
          <c:orientation val="minMax"/>
        </c:scaling>
        <c:delete val="0"/>
        <c:axPos val="b"/>
        <c:majorGridlines/>
        <c:numFmt formatCode="General" sourceLinked="0"/>
        <c:majorTickMark val="out"/>
        <c:minorTickMark val="none"/>
        <c:tickLblPos val="nextTo"/>
        <c:crossAx val="51230208"/>
        <c:crosses val="autoZero"/>
        <c:auto val="1"/>
        <c:lblAlgn val="ctr"/>
        <c:lblOffset val="100"/>
        <c:noMultiLvlLbl val="0"/>
      </c:catAx>
      <c:valAx>
        <c:axId val="51230208"/>
        <c:scaling>
          <c:orientation val="minMax"/>
          <c:max val="1"/>
          <c:min val="0"/>
        </c:scaling>
        <c:delete val="0"/>
        <c:axPos val="l"/>
        <c:majorGridlines>
          <c:spPr>
            <a:ln>
              <a:noFill/>
            </a:ln>
          </c:spPr>
        </c:majorGridlines>
        <c:numFmt formatCode="General" sourceLinked="1"/>
        <c:majorTickMark val="cross"/>
        <c:minorTickMark val="none"/>
        <c:tickLblPos val="nextTo"/>
        <c:crossAx val="51210112"/>
        <c:crosses val="autoZero"/>
        <c:crossBetween val="between"/>
      </c:valAx>
    </c:plotArea>
    <c:legend>
      <c:legendPos val="b"/>
      <c:layout/>
      <c:overlay val="0"/>
      <c:spPr>
        <a:noFill/>
      </c:spPr>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solidFill>
                  <a:schemeClr val="accent1"/>
                </a:solidFill>
              </a:defRPr>
            </a:pPr>
            <a:r>
              <a:rPr lang="en-US">
                <a:solidFill>
                  <a:schemeClr val="accent1"/>
                </a:solidFill>
              </a:rPr>
              <a:t>Trabajador</a:t>
            </a:r>
          </a:p>
        </c:rich>
      </c:tx>
      <c:layout/>
      <c:overlay val="0"/>
    </c:title>
    <c:autoTitleDeleted val="0"/>
    <c:plotArea>
      <c:layout/>
      <c:radarChart>
        <c:radarStyle val="marker"/>
        <c:varyColors val="0"/>
        <c:ser>
          <c:idx val="0"/>
          <c:order val="0"/>
          <c:tx>
            <c:v>Trabajador</c:v>
          </c:tx>
          <c:marker>
            <c:symbol val="none"/>
          </c:marker>
          <c:cat>
            <c:multiLvlStrRef>
              <c:f>('Resultados graficos'!$A$4:$B$4,'Resultados graficos'!$A$7:$B$7,'Resultados graficos'!$A$9:$B$9,'Resultados graficos'!$A$14:$B$14,'Resultados graficos'!$A$20:$B$20,'Resultados graficos'!$A$26:$B$26,'Resultados graficos'!$A$35:$B$35,'Resultados graficos'!$A$37:$B$37,'Resultados graficos'!$A$47:$B$47,'Resultados graficos'!$A$41:$B$41,'Resultados graficos'!$A$43:$B$43)</c:f>
              <c:multiLvlStrCache>
                <c:ptCount val="11"/>
                <c:lvl>
                  <c:pt idx="0">
                    <c:v>Historial y manejo de la finca</c:v>
                  </c:pt>
                  <c:pt idx="1">
                    <c:v>Material de propagación y semillas</c:v>
                  </c:pt>
                  <c:pt idx="2">
                    <c:v>Gestión del suelo y de otros sustratos</c:v>
                  </c:pt>
                  <c:pt idx="3">
                    <c:v>Fertilización</c:v>
                  </c:pt>
                  <c:pt idx="4">
                    <c:v>Gestión del agua</c:v>
                  </c:pt>
                  <c:pt idx="5">
                    <c:v>Protección de cultivos</c:v>
                  </c:pt>
                  <c:pt idx="6">
                    <c:v>Presencia de animales en la finca</c:v>
                  </c:pt>
                  <c:pt idx="7">
                    <c:v>Higiene y salud</c:v>
                  </c:pt>
                  <c:pt idx="8">
                    <c:v>Capacitación </c:v>
                  </c:pt>
                  <c:pt idx="9">
                    <c:v>Transporte de productos cosechados - Total</c:v>
                  </c:pt>
                  <c:pt idx="10">
                    <c:v>Gestión de residuos y de agentes contaminantes</c:v>
                  </c:pt>
                </c:lvl>
                <c:lvl>
                  <c:pt idx="0">
                    <c:v>1.</c:v>
                  </c:pt>
                  <c:pt idx="1">
                    <c:v>2.</c:v>
                  </c:pt>
                  <c:pt idx="2">
                    <c:v>3.</c:v>
                  </c:pt>
                  <c:pt idx="3">
                    <c:v>4.</c:v>
                  </c:pt>
                  <c:pt idx="4">
                    <c:v>5.</c:v>
                  </c:pt>
                  <c:pt idx="5">
                    <c:v>6.</c:v>
                  </c:pt>
                  <c:pt idx="6">
                    <c:v>7.</c:v>
                  </c:pt>
                  <c:pt idx="7">
                    <c:v>8.</c:v>
                  </c:pt>
                  <c:pt idx="8">
                    <c:v>11.</c:v>
                  </c:pt>
                  <c:pt idx="9">
                    <c:v>9.</c:v>
                  </c:pt>
                  <c:pt idx="10">
                    <c:v>10.</c:v>
                  </c:pt>
                </c:lvl>
              </c:multiLvlStrCache>
            </c:multiLvlStrRef>
          </c:cat>
          <c:val>
            <c:numRef>
              <c:f>('Resultados graficos'!$D$4,'Resultados graficos'!$D$7,'Resultados graficos'!$D$9,'Resultados graficos'!$D$14,'Resultados graficos'!$D$20,'Resultados graficos'!$D$26,'Resultados graficos'!$D$35,'Resultados graficos'!$D$37,'Resultados graficos'!$D$47,'Resultados graficos'!$D$41,'Resultados graficos'!$D$43)</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val>
          <c:extLst xmlns:c16r2="http://schemas.microsoft.com/office/drawing/2015/06/chart">
            <c:ext xmlns:c16="http://schemas.microsoft.com/office/drawing/2014/chart" uri="{C3380CC4-5D6E-409C-BE32-E72D297353CC}">
              <c16:uniqueId val="{00000000-16C5-414C-B041-04413F15EEEF}"/>
            </c:ext>
          </c:extLst>
        </c:ser>
        <c:dLbls>
          <c:showLegendKey val="0"/>
          <c:showVal val="0"/>
          <c:showCatName val="0"/>
          <c:showSerName val="0"/>
          <c:showPercent val="0"/>
          <c:showBubbleSize val="0"/>
        </c:dLbls>
        <c:axId val="51375104"/>
        <c:axId val="52499200"/>
      </c:radarChart>
      <c:catAx>
        <c:axId val="51375104"/>
        <c:scaling>
          <c:orientation val="minMax"/>
        </c:scaling>
        <c:delete val="0"/>
        <c:axPos val="b"/>
        <c:majorGridlines/>
        <c:numFmt formatCode="General" sourceLinked="0"/>
        <c:majorTickMark val="out"/>
        <c:minorTickMark val="none"/>
        <c:tickLblPos val="nextTo"/>
        <c:crossAx val="52499200"/>
        <c:crosses val="autoZero"/>
        <c:auto val="1"/>
        <c:lblAlgn val="ctr"/>
        <c:lblOffset val="100"/>
        <c:noMultiLvlLbl val="0"/>
      </c:catAx>
      <c:valAx>
        <c:axId val="52499200"/>
        <c:scaling>
          <c:orientation val="minMax"/>
          <c:max val="1"/>
          <c:min val="0"/>
        </c:scaling>
        <c:delete val="0"/>
        <c:axPos val="l"/>
        <c:majorGridlines>
          <c:spPr>
            <a:ln>
              <a:noFill/>
            </a:ln>
          </c:spPr>
        </c:majorGridlines>
        <c:numFmt formatCode="General" sourceLinked="1"/>
        <c:majorTickMark val="cross"/>
        <c:minorTickMark val="none"/>
        <c:tickLblPos val="nextTo"/>
        <c:crossAx val="51375104"/>
        <c:crosses val="autoZero"/>
        <c:crossBetween val="between"/>
      </c:valAx>
    </c:plotArea>
    <c:legend>
      <c:legendPos val="b"/>
      <c:layout>
        <c:manualLayout>
          <c:xMode val="edge"/>
          <c:yMode val="edge"/>
          <c:x val="0.39229034704988475"/>
          <c:y val="0.87021774318753331"/>
          <c:w val="0.23006346075901152"/>
          <c:h val="0.10758645077118775"/>
        </c:manualLayout>
      </c:layout>
      <c:overlay val="0"/>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solidFill>
                  <a:srgbClr val="FF0000"/>
                </a:solidFill>
              </a:defRPr>
            </a:pPr>
            <a:r>
              <a:rPr lang="en-US">
                <a:solidFill>
                  <a:srgbClr val="FF0000"/>
                </a:solidFill>
              </a:rPr>
              <a:t>Inocuidad</a:t>
            </a:r>
          </a:p>
        </c:rich>
      </c:tx>
      <c:layout/>
      <c:overlay val="0"/>
    </c:title>
    <c:autoTitleDeleted val="0"/>
    <c:plotArea>
      <c:layout/>
      <c:radarChart>
        <c:radarStyle val="marker"/>
        <c:varyColors val="0"/>
        <c:ser>
          <c:idx val="0"/>
          <c:order val="0"/>
          <c:tx>
            <c:v>Inocuidad</c:v>
          </c:tx>
          <c:spPr>
            <a:ln>
              <a:solidFill>
                <a:srgbClr val="FF0000"/>
              </a:solidFill>
            </a:ln>
          </c:spPr>
          <c:marker>
            <c:symbol val="none"/>
          </c:marker>
          <c:cat>
            <c:multiLvlStrRef>
              <c:f>('Resultados graficos'!$A$4:$B$4,'Resultados graficos'!$A$7:$B$7,'Resultados graficos'!$A$9:$B$9,'Resultados graficos'!$A$14:$B$14,'Resultados graficos'!$A$20:$B$20,'Resultados graficos'!$A$26:$B$26,'Resultados graficos'!$A$35:$B$35,'Resultados graficos'!$A$37:$B$37,'Resultados graficos'!$A$47:$B$47,'Resultados graficos'!$A$41:$B$41,'Resultados graficos'!$A$43:$B$43)</c:f>
              <c:multiLvlStrCache>
                <c:ptCount val="11"/>
                <c:lvl>
                  <c:pt idx="0">
                    <c:v>Historial y manejo de la finca</c:v>
                  </c:pt>
                  <c:pt idx="1">
                    <c:v>Material de propagación y semillas</c:v>
                  </c:pt>
                  <c:pt idx="2">
                    <c:v>Gestión del suelo y de otros sustratos</c:v>
                  </c:pt>
                  <c:pt idx="3">
                    <c:v>Fertilización</c:v>
                  </c:pt>
                  <c:pt idx="4">
                    <c:v>Gestión del agua</c:v>
                  </c:pt>
                  <c:pt idx="5">
                    <c:v>Protección de cultivos</c:v>
                  </c:pt>
                  <c:pt idx="6">
                    <c:v>Presencia de animales en la finca</c:v>
                  </c:pt>
                  <c:pt idx="7">
                    <c:v>Higiene y salud</c:v>
                  </c:pt>
                  <c:pt idx="8">
                    <c:v>Capacitación </c:v>
                  </c:pt>
                  <c:pt idx="9">
                    <c:v>Transporte de productos cosechados - Total</c:v>
                  </c:pt>
                  <c:pt idx="10">
                    <c:v>Gestión de residuos y de agentes contaminantes</c:v>
                  </c:pt>
                </c:lvl>
                <c:lvl>
                  <c:pt idx="0">
                    <c:v>1.</c:v>
                  </c:pt>
                  <c:pt idx="1">
                    <c:v>2.</c:v>
                  </c:pt>
                  <c:pt idx="2">
                    <c:v>3.</c:v>
                  </c:pt>
                  <c:pt idx="3">
                    <c:v>4.</c:v>
                  </c:pt>
                  <c:pt idx="4">
                    <c:v>5.</c:v>
                  </c:pt>
                  <c:pt idx="5">
                    <c:v>6.</c:v>
                  </c:pt>
                  <c:pt idx="6">
                    <c:v>7.</c:v>
                  </c:pt>
                  <c:pt idx="7">
                    <c:v>8.</c:v>
                  </c:pt>
                  <c:pt idx="8">
                    <c:v>11.</c:v>
                  </c:pt>
                  <c:pt idx="9">
                    <c:v>9.</c:v>
                  </c:pt>
                  <c:pt idx="10">
                    <c:v>10.</c:v>
                  </c:pt>
                </c:lvl>
              </c:multiLvlStrCache>
            </c:multiLvlStrRef>
          </c:cat>
          <c:val>
            <c:numRef>
              <c:f>('Resultados graficos'!$E$4,'Resultados graficos'!$E$7,'Resultados graficos'!$E$9,'Resultados graficos'!$E$14,'Resultados graficos'!$E$20,'Resultados graficos'!$E$26,'Resultados graficos'!$E$35,'Resultados graficos'!$E$37,'Resultados graficos'!$E$47,'Resultados graficos'!$E$41,'Resultados graficos'!$E$43)</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val>
          <c:extLst xmlns:c16r2="http://schemas.microsoft.com/office/drawing/2015/06/chart">
            <c:ext xmlns:c16="http://schemas.microsoft.com/office/drawing/2014/chart" uri="{C3380CC4-5D6E-409C-BE32-E72D297353CC}">
              <c16:uniqueId val="{00000000-70D9-46E7-8464-5933FDD154FD}"/>
            </c:ext>
          </c:extLst>
        </c:ser>
        <c:dLbls>
          <c:showLegendKey val="0"/>
          <c:showVal val="0"/>
          <c:showCatName val="0"/>
          <c:showSerName val="0"/>
          <c:showPercent val="0"/>
          <c:showBubbleSize val="0"/>
        </c:dLbls>
        <c:axId val="53333376"/>
        <c:axId val="54995584"/>
      </c:radarChart>
      <c:catAx>
        <c:axId val="53333376"/>
        <c:scaling>
          <c:orientation val="minMax"/>
        </c:scaling>
        <c:delete val="0"/>
        <c:axPos val="b"/>
        <c:majorGridlines/>
        <c:numFmt formatCode="General" sourceLinked="0"/>
        <c:majorTickMark val="out"/>
        <c:minorTickMark val="none"/>
        <c:tickLblPos val="nextTo"/>
        <c:crossAx val="54995584"/>
        <c:crosses val="autoZero"/>
        <c:auto val="1"/>
        <c:lblAlgn val="ctr"/>
        <c:lblOffset val="100"/>
        <c:noMultiLvlLbl val="0"/>
      </c:catAx>
      <c:valAx>
        <c:axId val="54995584"/>
        <c:scaling>
          <c:orientation val="minMax"/>
          <c:max val="1"/>
          <c:min val="0"/>
        </c:scaling>
        <c:delete val="0"/>
        <c:axPos val="l"/>
        <c:majorGridlines>
          <c:spPr>
            <a:ln>
              <a:noFill/>
            </a:ln>
          </c:spPr>
        </c:majorGridlines>
        <c:numFmt formatCode="General" sourceLinked="1"/>
        <c:majorTickMark val="cross"/>
        <c:minorTickMark val="none"/>
        <c:tickLblPos val="nextTo"/>
        <c:crossAx val="53333376"/>
        <c:crosses val="autoZero"/>
        <c:crossBetween val="between"/>
      </c:valAx>
    </c:plotArea>
    <c:legend>
      <c:legendPos val="b"/>
      <c:layout/>
      <c:overlay val="0"/>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solidFill>
                  <a:schemeClr val="accent2"/>
                </a:solidFill>
              </a:defRPr>
            </a:pPr>
            <a:r>
              <a:rPr lang="en-US">
                <a:solidFill>
                  <a:schemeClr val="accent2"/>
                </a:solidFill>
              </a:rPr>
              <a:t>Económicos</a:t>
            </a:r>
          </a:p>
        </c:rich>
      </c:tx>
      <c:layout/>
      <c:overlay val="0"/>
    </c:title>
    <c:autoTitleDeleted val="0"/>
    <c:plotArea>
      <c:layout/>
      <c:radarChart>
        <c:radarStyle val="marker"/>
        <c:varyColors val="0"/>
        <c:ser>
          <c:idx val="0"/>
          <c:order val="0"/>
          <c:tx>
            <c:v>Económicos</c:v>
          </c:tx>
          <c:spPr>
            <a:ln>
              <a:solidFill>
                <a:schemeClr val="accent6">
                  <a:lumMod val="75000"/>
                </a:schemeClr>
              </a:solidFill>
            </a:ln>
          </c:spPr>
          <c:marker>
            <c:symbol val="none"/>
          </c:marker>
          <c:cat>
            <c:multiLvlStrRef>
              <c:f>('Resultados graficos'!$A$4:$B$4,'Resultados graficos'!$A$7:$B$7,'Resultados graficos'!$A$9:$B$9,'Resultados graficos'!$A$14:$B$14,'Resultados graficos'!$A$20:$B$20,'Resultados graficos'!$A$26:$B$26,'Resultados graficos'!$A$35:$B$35,'Resultados graficos'!$A$37:$B$37,'Resultados graficos'!$A$47:$B$47,'Resultados graficos'!$A$41:$B$41,'Resultados graficos'!$A$43:$B$43)</c:f>
              <c:multiLvlStrCache>
                <c:ptCount val="11"/>
                <c:lvl>
                  <c:pt idx="0">
                    <c:v>Historial y manejo de la finca</c:v>
                  </c:pt>
                  <c:pt idx="1">
                    <c:v>Material de propagación y semillas</c:v>
                  </c:pt>
                  <c:pt idx="2">
                    <c:v>Gestión del suelo y de otros sustratos</c:v>
                  </c:pt>
                  <c:pt idx="3">
                    <c:v>Fertilización</c:v>
                  </c:pt>
                  <c:pt idx="4">
                    <c:v>Gestión del agua</c:v>
                  </c:pt>
                  <c:pt idx="5">
                    <c:v>Protección de cultivos</c:v>
                  </c:pt>
                  <c:pt idx="6">
                    <c:v>Presencia de animales en la finca</c:v>
                  </c:pt>
                  <c:pt idx="7">
                    <c:v>Higiene y salud</c:v>
                  </c:pt>
                  <c:pt idx="8">
                    <c:v>Capacitación </c:v>
                  </c:pt>
                  <c:pt idx="9">
                    <c:v>Transporte de productos cosechados - Total</c:v>
                  </c:pt>
                  <c:pt idx="10">
                    <c:v>Gestión de residuos y de agentes contaminantes</c:v>
                  </c:pt>
                </c:lvl>
                <c:lvl>
                  <c:pt idx="0">
                    <c:v>1.</c:v>
                  </c:pt>
                  <c:pt idx="1">
                    <c:v>2.</c:v>
                  </c:pt>
                  <c:pt idx="2">
                    <c:v>3.</c:v>
                  </c:pt>
                  <c:pt idx="3">
                    <c:v>4.</c:v>
                  </c:pt>
                  <c:pt idx="4">
                    <c:v>5.</c:v>
                  </c:pt>
                  <c:pt idx="5">
                    <c:v>6.</c:v>
                  </c:pt>
                  <c:pt idx="6">
                    <c:v>7.</c:v>
                  </c:pt>
                  <c:pt idx="7">
                    <c:v>8.</c:v>
                  </c:pt>
                  <c:pt idx="8">
                    <c:v>11.</c:v>
                  </c:pt>
                  <c:pt idx="9">
                    <c:v>9.</c:v>
                  </c:pt>
                  <c:pt idx="10">
                    <c:v>10.</c:v>
                  </c:pt>
                </c:lvl>
              </c:multiLvlStrCache>
            </c:multiLvlStrRef>
          </c:cat>
          <c:val>
            <c:numRef>
              <c:f>('Resultados graficos'!$F$4,'Resultados graficos'!$F$7,'Resultados graficos'!$F$9,'Resultados graficos'!$F$14,'Resultados graficos'!$F$20,'Resultados graficos'!$F$26,'Resultados graficos'!$F$35,'Resultados graficos'!$F$37,'Resultados graficos'!$F$47,'Resultados graficos'!$F$41,'Resultados graficos'!$F$43)</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val>
          <c:extLst xmlns:c16r2="http://schemas.microsoft.com/office/drawing/2015/06/chart">
            <c:ext xmlns:c16="http://schemas.microsoft.com/office/drawing/2014/chart" uri="{C3380CC4-5D6E-409C-BE32-E72D297353CC}">
              <c16:uniqueId val="{00000000-590B-44C9-9724-B0CAF9029BB6}"/>
            </c:ext>
          </c:extLst>
        </c:ser>
        <c:dLbls>
          <c:showLegendKey val="0"/>
          <c:showVal val="0"/>
          <c:showCatName val="0"/>
          <c:showSerName val="0"/>
          <c:showPercent val="0"/>
          <c:showBubbleSize val="0"/>
        </c:dLbls>
        <c:axId val="82606336"/>
        <c:axId val="85450112"/>
      </c:radarChart>
      <c:catAx>
        <c:axId val="82606336"/>
        <c:scaling>
          <c:orientation val="minMax"/>
        </c:scaling>
        <c:delete val="0"/>
        <c:axPos val="b"/>
        <c:majorGridlines/>
        <c:numFmt formatCode="General" sourceLinked="0"/>
        <c:majorTickMark val="out"/>
        <c:minorTickMark val="none"/>
        <c:tickLblPos val="nextTo"/>
        <c:crossAx val="85450112"/>
        <c:crosses val="autoZero"/>
        <c:auto val="1"/>
        <c:lblAlgn val="ctr"/>
        <c:lblOffset val="100"/>
        <c:noMultiLvlLbl val="0"/>
      </c:catAx>
      <c:valAx>
        <c:axId val="85450112"/>
        <c:scaling>
          <c:orientation val="minMax"/>
          <c:max val="1"/>
          <c:min val="0"/>
        </c:scaling>
        <c:delete val="0"/>
        <c:axPos val="l"/>
        <c:majorGridlines>
          <c:spPr>
            <a:ln>
              <a:noFill/>
            </a:ln>
          </c:spPr>
        </c:majorGridlines>
        <c:numFmt formatCode="General" sourceLinked="1"/>
        <c:majorTickMark val="cross"/>
        <c:minorTickMark val="none"/>
        <c:tickLblPos val="nextTo"/>
        <c:crossAx val="82606336"/>
        <c:crosses val="autoZero"/>
        <c:crossBetween val="between"/>
      </c:valAx>
    </c:plotArea>
    <c:legend>
      <c:legendPos val="b"/>
      <c:layout/>
      <c:overlay val="0"/>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1.jpg"/><Relationship Id="rId5" Type="http://schemas.openxmlformats.org/officeDocument/2006/relationships/chart" Target="../charts/chart5.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8072</xdr:colOff>
      <xdr:row>0</xdr:row>
      <xdr:rowOff>1241425</xdr:rowOff>
    </xdr:to>
    <xdr:pic>
      <xdr:nvPicPr>
        <xdr:cNvPr id="3" name="Imagen 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6544603" cy="12414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578644</xdr:colOff>
      <xdr:row>0</xdr:row>
      <xdr:rowOff>1285874</xdr:rowOff>
    </xdr:to>
    <xdr:pic>
      <xdr:nvPicPr>
        <xdr:cNvPr id="4"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6131719" cy="128587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47625</xdr:colOff>
      <xdr:row>54</xdr:row>
      <xdr:rowOff>60133</xdr:rowOff>
    </xdr:from>
    <xdr:to>
      <xdr:col>8</xdr:col>
      <xdr:colOff>357186</xdr:colOff>
      <xdr:row>85</xdr:row>
      <xdr:rowOff>49654</xdr:rowOff>
    </xdr:to>
    <xdr:graphicFrame macro="">
      <xdr:nvGraphicFramePr>
        <xdr:cNvPr id="3" name="Gráfico 2">
          <a:extLst>
            <a:ext uri="{FF2B5EF4-FFF2-40B4-BE49-F238E27FC236}">
              <a16:creationId xmlns:a16="http://schemas.microsoft.com/office/drawing/2014/main" xmlns=""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552450</xdr:colOff>
      <xdr:row>54</xdr:row>
      <xdr:rowOff>40813</xdr:rowOff>
    </xdr:from>
    <xdr:to>
      <xdr:col>17</xdr:col>
      <xdr:colOff>33180</xdr:colOff>
      <xdr:row>72</xdr:row>
      <xdr:rowOff>44895</xdr:rowOff>
    </xdr:to>
    <xdr:graphicFrame macro="">
      <xdr:nvGraphicFramePr>
        <xdr:cNvPr id="4" name="Gráfico 3">
          <a:extLst>
            <a:ext uri="{FF2B5EF4-FFF2-40B4-BE49-F238E27FC236}">
              <a16:creationId xmlns:a16="http://schemas.microsoft.com/office/drawing/2014/main" xmlns=""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17</xdr:col>
      <xdr:colOff>180974</xdr:colOff>
      <xdr:row>54</xdr:row>
      <xdr:rowOff>40811</xdr:rowOff>
    </xdr:from>
    <xdr:to>
      <xdr:col>25</xdr:col>
      <xdr:colOff>485775</xdr:colOff>
      <xdr:row>72</xdr:row>
      <xdr:rowOff>44892</xdr:rowOff>
    </xdr:to>
    <xdr:graphicFrame macro="">
      <xdr:nvGraphicFramePr>
        <xdr:cNvPr id="7" name="Gráfico 6">
          <a:extLst>
            <a:ext uri="{FF2B5EF4-FFF2-40B4-BE49-F238E27FC236}">
              <a16:creationId xmlns:a16="http://schemas.microsoft.com/office/drawing/2014/main" xmlns="" id="{00000000-0008-0000-03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561975</xdr:colOff>
      <xdr:row>72</xdr:row>
      <xdr:rowOff>176884</xdr:rowOff>
    </xdr:from>
    <xdr:to>
      <xdr:col>17</xdr:col>
      <xdr:colOff>44135</xdr:colOff>
      <xdr:row>90</xdr:row>
      <xdr:rowOff>51696</xdr:rowOff>
    </xdr:to>
    <xdr:graphicFrame macro="">
      <xdr:nvGraphicFramePr>
        <xdr:cNvPr id="8" name="Gráfico 7">
          <a:extLst>
            <a:ext uri="{FF2B5EF4-FFF2-40B4-BE49-F238E27FC236}">
              <a16:creationId xmlns:a16="http://schemas.microsoft.com/office/drawing/2014/main" xmlns="" id="{00000000-0008-0000-03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17</xdr:col>
      <xdr:colOff>186417</xdr:colOff>
      <xdr:row>72</xdr:row>
      <xdr:rowOff>163277</xdr:rowOff>
    </xdr:from>
    <xdr:to>
      <xdr:col>25</xdr:col>
      <xdr:colOff>491218</xdr:colOff>
      <xdr:row>90</xdr:row>
      <xdr:rowOff>54418</xdr:rowOff>
    </xdr:to>
    <xdr:graphicFrame macro="">
      <xdr:nvGraphicFramePr>
        <xdr:cNvPr id="9" name="Gráfico 8">
          <a:extLst>
            <a:ext uri="{FF2B5EF4-FFF2-40B4-BE49-F238E27FC236}">
              <a16:creationId xmlns:a16="http://schemas.microsoft.com/office/drawing/2014/main" xmlns="" id="{00000000-0008-0000-03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2</xdr:col>
      <xdr:colOff>992889</xdr:colOff>
      <xdr:row>0</xdr:row>
      <xdr:rowOff>1241425</xdr:rowOff>
    </xdr:to>
    <xdr:pic>
      <xdr:nvPicPr>
        <xdr:cNvPr id="13" name="Imagen 4"/>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0" y="0"/>
          <a:ext cx="6544603" cy="1241425"/>
        </a:xfrm>
        <a:prstGeom prst="rect">
          <a:avLst/>
        </a:prstGeom>
      </xdr:spPr>
    </xdr:pic>
    <xdr:clientData/>
  </xdr:twoCellAnchor>
  <xdr:twoCellAnchor editAs="oneCell">
    <xdr:from>
      <xdr:col>3</xdr:col>
      <xdr:colOff>0</xdr:colOff>
      <xdr:row>0</xdr:row>
      <xdr:rowOff>0</xdr:rowOff>
    </xdr:from>
    <xdr:to>
      <xdr:col>10</xdr:col>
      <xdr:colOff>13606</xdr:colOff>
      <xdr:row>0</xdr:row>
      <xdr:rowOff>1241425</xdr:rowOff>
    </xdr:to>
    <xdr:pic>
      <xdr:nvPicPr>
        <xdr:cNvPr id="14" name="Imagen 4"/>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6572250" y="0"/>
          <a:ext cx="6000749" cy="1241425"/>
        </a:xfrm>
        <a:prstGeom prst="rect">
          <a:avLst/>
        </a:prstGeom>
      </xdr:spPr>
    </xdr:pic>
    <xdr:clientData/>
  </xdr:twoCellAnchor>
  <xdr:twoCellAnchor editAs="oneCell">
    <xdr:from>
      <xdr:col>10</xdr:col>
      <xdr:colOff>0</xdr:colOff>
      <xdr:row>0</xdr:row>
      <xdr:rowOff>0</xdr:rowOff>
    </xdr:from>
    <xdr:to>
      <xdr:col>20</xdr:col>
      <xdr:colOff>13175</xdr:colOff>
      <xdr:row>0</xdr:row>
      <xdr:rowOff>1241425</xdr:rowOff>
    </xdr:to>
    <xdr:pic>
      <xdr:nvPicPr>
        <xdr:cNvPr id="17" name="Imagen 4"/>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12559393" y="0"/>
          <a:ext cx="6544603" cy="1241425"/>
        </a:xfrm>
        <a:prstGeom prst="rect">
          <a:avLst/>
        </a:prstGeom>
      </xdr:spPr>
    </xdr:pic>
    <xdr:clientData/>
  </xdr:twoCellAnchor>
  <xdr:twoCellAnchor editAs="oneCell">
    <xdr:from>
      <xdr:col>20</xdr:col>
      <xdr:colOff>0</xdr:colOff>
      <xdr:row>0</xdr:row>
      <xdr:rowOff>0</xdr:rowOff>
    </xdr:from>
    <xdr:to>
      <xdr:col>30</xdr:col>
      <xdr:colOff>13174</xdr:colOff>
      <xdr:row>0</xdr:row>
      <xdr:rowOff>1241425</xdr:rowOff>
    </xdr:to>
    <xdr:pic>
      <xdr:nvPicPr>
        <xdr:cNvPr id="22" name="Imagen 4"/>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19090821" y="0"/>
          <a:ext cx="6544603" cy="12414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2831704</xdr:colOff>
      <xdr:row>0</xdr:row>
      <xdr:rowOff>1762125</xdr:rowOff>
    </xdr:to>
    <xdr:pic>
      <xdr:nvPicPr>
        <xdr:cNvPr id="4" name="Imagen 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289654" cy="17621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24603</xdr:colOff>
      <xdr:row>0</xdr:row>
      <xdr:rowOff>1562100</xdr:rowOff>
    </xdr:to>
    <xdr:pic>
      <xdr:nvPicPr>
        <xdr:cNvPr id="4" name="Imagen 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8235153" cy="15621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1299</xdr:colOff>
      <xdr:row>0</xdr:row>
      <xdr:rowOff>1476375</xdr:rowOff>
    </xdr:to>
    <xdr:pic>
      <xdr:nvPicPr>
        <xdr:cNvPr id="4" name="Imagen 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783224" cy="1476375"/>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abSelected="1" view="pageLayout" zoomScale="80" zoomScaleNormal="100" zoomScalePageLayoutView="80" workbookViewId="0">
      <selection activeCell="A10" sqref="A10"/>
    </sheetView>
  </sheetViews>
  <sheetFormatPr defaultColWidth="9.140625" defaultRowHeight="15" x14ac:dyDescent="0.25"/>
  <cols>
    <col min="1" max="1" width="91.28515625" style="149" customWidth="1"/>
    <col min="2" max="16384" width="9.140625" style="149"/>
  </cols>
  <sheetData>
    <row r="1" spans="1:1" ht="108.75" customHeight="1" x14ac:dyDescent="0.25"/>
    <row r="2" spans="1:1" hidden="1" x14ac:dyDescent="0.25">
      <c r="A2" s="150"/>
    </row>
    <row r="3" spans="1:1" x14ac:dyDescent="0.25">
      <c r="A3" s="156"/>
    </row>
    <row r="4" spans="1:1" ht="45.75" customHeight="1" x14ac:dyDescent="0.25">
      <c r="A4" s="155" t="s">
        <v>261</v>
      </c>
    </row>
    <row r="5" spans="1:1" hidden="1" x14ac:dyDescent="0.25">
      <c r="A5" s="151"/>
    </row>
    <row r="6" spans="1:1" x14ac:dyDescent="0.25">
      <c r="A6" s="154"/>
    </row>
    <row r="7" spans="1:1" ht="21" customHeight="1" x14ac:dyDescent="0.25">
      <c r="A7" s="152" t="s">
        <v>262</v>
      </c>
    </row>
    <row r="8" spans="1:1" ht="122.25" customHeight="1" x14ac:dyDescent="0.25">
      <c r="A8" s="153" t="s">
        <v>263</v>
      </c>
    </row>
    <row r="9" spans="1:1" ht="30.75" customHeight="1" x14ac:dyDescent="0.25">
      <c r="A9" s="152" t="s">
        <v>264</v>
      </c>
    </row>
    <row r="10" spans="1:1" ht="276.75" customHeight="1" x14ac:dyDescent="0.25">
      <c r="A10" s="153" t="s">
        <v>265</v>
      </c>
    </row>
    <row r="11" spans="1:1" ht="22.5" customHeight="1" x14ac:dyDescent="0.25">
      <c r="A11" s="152" t="s">
        <v>230</v>
      </c>
    </row>
    <row r="12" spans="1:1" ht="99" customHeight="1" x14ac:dyDescent="0.25">
      <c r="A12" s="184" t="s">
        <v>257</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7"/>
  <sheetViews>
    <sheetView view="pageLayout" zoomScaleNormal="100" workbookViewId="0">
      <selection activeCell="B12" sqref="B12"/>
    </sheetView>
  </sheetViews>
  <sheetFormatPr defaultColWidth="9.140625" defaultRowHeight="15" x14ac:dyDescent="0.25"/>
  <cols>
    <col min="2" max="2" width="59.28515625" customWidth="1"/>
    <col min="3" max="3" width="9" customWidth="1"/>
    <col min="4" max="4" width="8.28515625" customWidth="1"/>
  </cols>
  <sheetData>
    <row r="1" spans="1:4" ht="105.75" customHeight="1" x14ac:dyDescent="0.25"/>
    <row r="2" spans="1:4" ht="18.75" x14ac:dyDescent="0.25">
      <c r="A2" s="218" t="s">
        <v>410</v>
      </c>
      <c r="B2" s="218"/>
      <c r="C2" s="218"/>
      <c r="D2" s="218"/>
    </row>
    <row r="3" spans="1:4" x14ac:dyDescent="0.25">
      <c r="A3" t="s">
        <v>409</v>
      </c>
    </row>
    <row r="4" spans="1:4" ht="15.75" x14ac:dyDescent="0.25">
      <c r="A4" s="176" t="s">
        <v>256</v>
      </c>
      <c r="B4" s="174"/>
      <c r="C4" s="173" t="s">
        <v>408</v>
      </c>
      <c r="D4" s="175"/>
    </row>
    <row r="5" spans="1:4" ht="30" customHeight="1" thickBot="1" x14ac:dyDescent="0.3">
      <c r="A5" s="87" t="s">
        <v>2</v>
      </c>
      <c r="B5" s="170" t="s">
        <v>3</v>
      </c>
      <c r="C5" s="171" t="s">
        <v>406</v>
      </c>
      <c r="D5" s="172" t="s">
        <v>407</v>
      </c>
    </row>
    <row r="6" spans="1:4" ht="30" customHeight="1" thickBot="1" x14ac:dyDescent="0.3">
      <c r="A6" s="7" t="s">
        <v>4</v>
      </c>
      <c r="B6" s="9" t="s">
        <v>266</v>
      </c>
      <c r="C6" s="38"/>
      <c r="D6" s="43"/>
    </row>
    <row r="7" spans="1:4" ht="30" customHeight="1" thickBot="1" x14ac:dyDescent="0.3">
      <c r="A7" s="1" t="s">
        <v>5</v>
      </c>
      <c r="B7" s="4" t="s">
        <v>267</v>
      </c>
      <c r="C7" s="44"/>
      <c r="D7" s="45"/>
    </row>
    <row r="8" spans="1:4" ht="45.75" customHeight="1" thickBot="1" x14ac:dyDescent="0.3">
      <c r="A8" s="1" t="s">
        <v>7</v>
      </c>
      <c r="B8" s="4" t="s">
        <v>268</v>
      </c>
      <c r="C8" s="44"/>
      <c r="D8" s="45"/>
    </row>
    <row r="9" spans="1:4" ht="60" customHeight="1" thickBot="1" x14ac:dyDescent="0.3">
      <c r="A9" s="66" t="s">
        <v>9</v>
      </c>
      <c r="B9" s="4" t="s">
        <v>269</v>
      </c>
      <c r="C9" s="44"/>
      <c r="D9" s="45"/>
    </row>
    <row r="10" spans="1:4" ht="30" customHeight="1" thickBot="1" x14ac:dyDescent="0.3">
      <c r="A10" s="70" t="s">
        <v>10</v>
      </c>
      <c r="B10" s="69" t="s">
        <v>270</v>
      </c>
      <c r="C10" s="36"/>
      <c r="D10" s="46"/>
    </row>
    <row r="11" spans="1:4" ht="46.5" customHeight="1" thickBot="1" x14ac:dyDescent="0.3">
      <c r="A11" s="66" t="s">
        <v>5</v>
      </c>
      <c r="B11" s="68" t="s">
        <v>271</v>
      </c>
      <c r="C11" s="44"/>
      <c r="D11" s="45"/>
    </row>
    <row r="12" spans="1:4" ht="30" customHeight="1" thickBot="1" x14ac:dyDescent="0.3">
      <c r="A12" s="125" t="s">
        <v>11</v>
      </c>
      <c r="B12" s="115" t="s">
        <v>12</v>
      </c>
      <c r="C12" s="89"/>
      <c r="D12" s="90"/>
    </row>
    <row r="13" spans="1:4" ht="30" customHeight="1" thickBot="1" x14ac:dyDescent="0.3">
      <c r="A13" s="70" t="s">
        <v>13</v>
      </c>
      <c r="B13" s="69" t="s">
        <v>272</v>
      </c>
      <c r="C13" s="36"/>
      <c r="D13" s="46"/>
    </row>
    <row r="14" spans="1:4" ht="30" customHeight="1" thickBot="1" x14ac:dyDescent="0.3">
      <c r="A14" s="66" t="s">
        <v>5</v>
      </c>
      <c r="B14" s="68" t="s">
        <v>273</v>
      </c>
      <c r="C14" s="44"/>
      <c r="D14" s="45"/>
    </row>
    <row r="15" spans="1:4" ht="30" customHeight="1" thickBot="1" x14ac:dyDescent="0.3">
      <c r="A15" s="87" t="s">
        <v>14</v>
      </c>
      <c r="B15" s="88" t="s">
        <v>15</v>
      </c>
      <c r="C15" s="89"/>
      <c r="D15" s="90"/>
    </row>
    <row r="16" spans="1:4" ht="30" customHeight="1" thickBot="1" x14ac:dyDescent="0.3">
      <c r="A16" s="70" t="s">
        <v>16</v>
      </c>
      <c r="B16" s="69" t="s">
        <v>274</v>
      </c>
      <c r="C16" s="36"/>
      <c r="D16" s="46"/>
    </row>
    <row r="17" spans="1:4" ht="30" customHeight="1" thickBot="1" x14ac:dyDescent="0.3">
      <c r="A17" s="66" t="s">
        <v>5</v>
      </c>
      <c r="B17" s="68" t="s">
        <v>275</v>
      </c>
      <c r="C17" s="44"/>
      <c r="D17" s="45"/>
    </row>
    <row r="18" spans="1:4" ht="30" customHeight="1" thickBot="1" x14ac:dyDescent="0.3">
      <c r="A18" s="7" t="s">
        <v>17</v>
      </c>
      <c r="B18" s="8" t="s">
        <v>276</v>
      </c>
      <c r="C18" s="36"/>
      <c r="D18" s="46"/>
    </row>
    <row r="19" spans="1:4" ht="30" customHeight="1" thickBot="1" x14ac:dyDescent="0.3">
      <c r="A19" s="1" t="s">
        <v>5</v>
      </c>
      <c r="B19" s="4" t="s">
        <v>277</v>
      </c>
      <c r="C19" s="44"/>
      <c r="D19" s="45"/>
    </row>
    <row r="20" spans="1:4" ht="30" customHeight="1" thickBot="1" x14ac:dyDescent="0.3">
      <c r="A20" s="1" t="s">
        <v>7</v>
      </c>
      <c r="B20" s="4" t="s">
        <v>19</v>
      </c>
      <c r="C20" s="44"/>
      <c r="D20" s="45"/>
    </row>
    <row r="21" spans="1:4" ht="30" customHeight="1" thickBot="1" x14ac:dyDescent="0.3">
      <c r="A21" s="1" t="s">
        <v>9</v>
      </c>
      <c r="B21" s="4" t="s">
        <v>278</v>
      </c>
      <c r="C21" s="44"/>
      <c r="D21" s="45"/>
    </row>
    <row r="22" spans="1:4" ht="30" customHeight="1" thickBot="1" x14ac:dyDescent="0.3">
      <c r="A22" s="1" t="s">
        <v>21</v>
      </c>
      <c r="B22" s="4" t="s">
        <v>279</v>
      </c>
      <c r="C22" s="44"/>
      <c r="D22" s="45"/>
    </row>
    <row r="23" spans="1:4" ht="30" customHeight="1" thickBot="1" x14ac:dyDescent="0.3">
      <c r="A23" s="1" t="s">
        <v>23</v>
      </c>
      <c r="B23" s="4" t="s">
        <v>280</v>
      </c>
      <c r="C23" s="44"/>
      <c r="D23" s="45"/>
    </row>
    <row r="24" spans="1:4" ht="44.25" customHeight="1" thickBot="1" x14ac:dyDescent="0.3">
      <c r="A24" s="1" t="s">
        <v>25</v>
      </c>
      <c r="B24" s="4" t="s">
        <v>281</v>
      </c>
      <c r="C24" s="44"/>
      <c r="D24" s="45"/>
    </row>
    <row r="25" spans="1:4" ht="45.75" customHeight="1" thickBot="1" x14ac:dyDescent="0.3">
      <c r="A25" s="1" t="s">
        <v>27</v>
      </c>
      <c r="B25" s="4" t="s">
        <v>28</v>
      </c>
      <c r="C25" s="44"/>
      <c r="D25" s="45"/>
    </row>
    <row r="26" spans="1:4" ht="30" customHeight="1" thickBot="1" x14ac:dyDescent="0.3">
      <c r="A26" s="1" t="s">
        <v>29</v>
      </c>
      <c r="B26" s="4" t="s">
        <v>30</v>
      </c>
      <c r="C26" s="44"/>
      <c r="D26" s="45"/>
    </row>
    <row r="27" spans="1:4" ht="30" customHeight="1" thickBot="1" x14ac:dyDescent="0.3">
      <c r="A27" s="1" t="s">
        <v>31</v>
      </c>
      <c r="B27" s="4" t="s">
        <v>32</v>
      </c>
      <c r="C27" s="44"/>
      <c r="D27" s="45"/>
    </row>
    <row r="28" spans="1:4" ht="30" customHeight="1" thickBot="1" x14ac:dyDescent="0.3">
      <c r="A28" s="7" t="s">
        <v>33</v>
      </c>
      <c r="B28" s="8" t="s">
        <v>251</v>
      </c>
      <c r="C28" s="36"/>
      <c r="D28" s="46"/>
    </row>
    <row r="29" spans="1:4" ht="30" customHeight="1" thickBot="1" x14ac:dyDescent="0.3">
      <c r="A29" s="1" t="s">
        <v>5</v>
      </c>
      <c r="B29" s="4" t="s">
        <v>34</v>
      </c>
      <c r="C29" s="44"/>
      <c r="D29" s="45"/>
    </row>
    <row r="30" spans="1:4" ht="30" customHeight="1" thickBot="1" x14ac:dyDescent="0.3">
      <c r="A30" s="1" t="s">
        <v>7</v>
      </c>
      <c r="B30" s="4" t="s">
        <v>282</v>
      </c>
      <c r="C30" s="44"/>
      <c r="D30" s="45"/>
    </row>
    <row r="31" spans="1:4" ht="30" customHeight="1" thickBot="1" x14ac:dyDescent="0.3">
      <c r="A31" s="1" t="s">
        <v>9</v>
      </c>
      <c r="B31" s="4" t="s">
        <v>283</v>
      </c>
      <c r="C31" s="44"/>
      <c r="D31" s="45"/>
    </row>
    <row r="32" spans="1:4" ht="44.25" customHeight="1" thickBot="1" x14ac:dyDescent="0.3">
      <c r="A32" s="1" t="s">
        <v>21</v>
      </c>
      <c r="B32" s="4" t="s">
        <v>284</v>
      </c>
      <c r="C32" s="44"/>
      <c r="D32" s="45"/>
    </row>
    <row r="33" spans="1:4" ht="30" customHeight="1" thickBot="1" x14ac:dyDescent="0.3">
      <c r="A33" s="1" t="s">
        <v>23</v>
      </c>
      <c r="B33" s="4" t="s">
        <v>285</v>
      </c>
      <c r="C33" s="44"/>
      <c r="D33" s="45"/>
    </row>
    <row r="34" spans="1:4" ht="30" customHeight="1" thickBot="1" x14ac:dyDescent="0.3">
      <c r="A34" s="1" t="s">
        <v>25</v>
      </c>
      <c r="B34" s="4" t="s">
        <v>39</v>
      </c>
      <c r="C34" s="44"/>
      <c r="D34" s="45"/>
    </row>
    <row r="35" spans="1:4" ht="30" customHeight="1" thickBot="1" x14ac:dyDescent="0.3">
      <c r="A35" s="1" t="s">
        <v>27</v>
      </c>
      <c r="B35" s="4" t="s">
        <v>286</v>
      </c>
      <c r="C35" s="44"/>
      <c r="D35" s="45"/>
    </row>
    <row r="36" spans="1:4" ht="30" customHeight="1" thickBot="1" x14ac:dyDescent="0.3">
      <c r="A36" s="1" t="s">
        <v>29</v>
      </c>
      <c r="B36" s="4" t="s">
        <v>41</v>
      </c>
      <c r="C36" s="44"/>
      <c r="D36" s="45"/>
    </row>
    <row r="37" spans="1:4" ht="30" customHeight="1" thickBot="1" x14ac:dyDescent="0.3">
      <c r="A37" s="7" t="s">
        <v>42</v>
      </c>
      <c r="B37" s="8" t="s">
        <v>43</v>
      </c>
      <c r="C37" s="36"/>
      <c r="D37" s="46"/>
    </row>
    <row r="38" spans="1:4" ht="30" customHeight="1" thickBot="1" x14ac:dyDescent="0.3">
      <c r="A38" s="1" t="s">
        <v>5</v>
      </c>
      <c r="B38" s="4" t="s">
        <v>287</v>
      </c>
      <c r="C38" s="44"/>
      <c r="D38" s="45"/>
    </row>
    <row r="39" spans="1:4" ht="30" customHeight="1" thickBot="1" x14ac:dyDescent="0.3">
      <c r="A39" s="1" t="s">
        <v>7</v>
      </c>
      <c r="B39" s="4" t="s">
        <v>288</v>
      </c>
      <c r="C39" s="44"/>
      <c r="D39" s="45"/>
    </row>
    <row r="40" spans="1:4" ht="30" customHeight="1" thickBot="1" x14ac:dyDescent="0.3">
      <c r="A40" s="125" t="s">
        <v>46</v>
      </c>
      <c r="B40" s="115" t="s">
        <v>47</v>
      </c>
      <c r="C40" s="89"/>
      <c r="D40" s="90"/>
    </row>
    <row r="41" spans="1:4" ht="30" customHeight="1" thickBot="1" x14ac:dyDescent="0.3">
      <c r="A41" s="70" t="s">
        <v>48</v>
      </c>
      <c r="B41" s="69" t="s">
        <v>289</v>
      </c>
      <c r="C41" s="36"/>
      <c r="D41" s="46"/>
    </row>
    <row r="42" spans="1:4" ht="30" customHeight="1" thickBot="1" x14ac:dyDescent="0.3">
      <c r="A42" s="66" t="s">
        <v>5</v>
      </c>
      <c r="B42" s="68" t="s">
        <v>290</v>
      </c>
      <c r="C42" s="44"/>
      <c r="D42" s="45"/>
    </row>
    <row r="43" spans="1:4" ht="30" customHeight="1" thickBot="1" x14ac:dyDescent="0.3">
      <c r="A43" s="70" t="s">
        <v>49</v>
      </c>
      <c r="B43" s="69" t="s">
        <v>231</v>
      </c>
      <c r="C43" s="36"/>
      <c r="D43" s="46"/>
    </row>
    <row r="44" spans="1:4" ht="30" customHeight="1" thickBot="1" x14ac:dyDescent="0.3">
      <c r="A44" s="73" t="s">
        <v>5</v>
      </c>
      <c r="B44" s="74" t="s">
        <v>291</v>
      </c>
      <c r="C44" s="71"/>
      <c r="D44" s="72"/>
    </row>
    <row r="45" spans="1:4" ht="30" customHeight="1" thickBot="1" x14ac:dyDescent="0.3">
      <c r="A45" s="66" t="s">
        <v>7</v>
      </c>
      <c r="B45" s="68" t="s">
        <v>292</v>
      </c>
      <c r="C45" s="44"/>
      <c r="D45" s="45"/>
    </row>
    <row r="46" spans="1:4" ht="30" customHeight="1" thickBot="1" x14ac:dyDescent="0.3">
      <c r="A46" s="70" t="s">
        <v>50</v>
      </c>
      <c r="B46" s="69" t="s">
        <v>293</v>
      </c>
      <c r="C46" s="36"/>
      <c r="D46" s="46"/>
    </row>
    <row r="47" spans="1:4" ht="30" customHeight="1" thickBot="1" x14ac:dyDescent="0.3">
      <c r="A47" s="66" t="s">
        <v>5</v>
      </c>
      <c r="B47" s="68" t="s">
        <v>294</v>
      </c>
      <c r="C47" s="44"/>
      <c r="D47" s="45"/>
    </row>
    <row r="48" spans="1:4" ht="30" customHeight="1" thickBot="1" x14ac:dyDescent="0.3">
      <c r="A48" s="70" t="s">
        <v>51</v>
      </c>
      <c r="B48" s="69" t="s">
        <v>295</v>
      </c>
      <c r="C48" s="36"/>
      <c r="D48" s="46"/>
    </row>
    <row r="49" spans="1:4" ht="30" customHeight="1" thickBot="1" x14ac:dyDescent="0.3">
      <c r="A49" s="1" t="s">
        <v>5</v>
      </c>
      <c r="B49" s="4" t="s">
        <v>296</v>
      </c>
      <c r="C49" s="44"/>
      <c r="D49" s="45"/>
    </row>
    <row r="50" spans="1:4" ht="30" customHeight="1" thickBot="1" x14ac:dyDescent="0.3">
      <c r="A50" s="1" t="s">
        <v>7</v>
      </c>
      <c r="B50" s="4" t="s">
        <v>297</v>
      </c>
      <c r="C50" s="44"/>
      <c r="D50" s="45"/>
    </row>
    <row r="51" spans="1:4" ht="43.5" customHeight="1" thickBot="1" x14ac:dyDescent="0.3">
      <c r="A51" s="1" t="s">
        <v>9</v>
      </c>
      <c r="B51" s="4" t="s">
        <v>298</v>
      </c>
      <c r="C51" s="44"/>
      <c r="D51" s="45"/>
    </row>
    <row r="52" spans="1:4" ht="53.25" customHeight="1" thickBot="1" x14ac:dyDescent="0.3">
      <c r="A52" s="1" t="s">
        <v>21</v>
      </c>
      <c r="B52" s="4" t="s">
        <v>299</v>
      </c>
      <c r="C52" s="44"/>
      <c r="D52" s="45"/>
    </row>
    <row r="53" spans="1:4" ht="30" customHeight="1" thickBot="1" x14ac:dyDescent="0.3">
      <c r="A53" s="70" t="s">
        <v>56</v>
      </c>
      <c r="B53" s="69" t="s">
        <v>57</v>
      </c>
      <c r="C53" s="36"/>
      <c r="D53" s="46"/>
    </row>
    <row r="54" spans="1:4" ht="30" customHeight="1" thickBot="1" x14ac:dyDescent="0.3">
      <c r="A54" s="66" t="s">
        <v>5</v>
      </c>
      <c r="B54" s="68" t="s">
        <v>300</v>
      </c>
      <c r="C54" s="44"/>
      <c r="D54" s="45"/>
    </row>
    <row r="55" spans="1:4" ht="30" customHeight="1" thickBot="1" x14ac:dyDescent="0.3">
      <c r="A55" s="87" t="s">
        <v>58</v>
      </c>
      <c r="B55" s="88" t="s">
        <v>59</v>
      </c>
      <c r="C55" s="89"/>
      <c r="D55" s="90"/>
    </row>
    <row r="56" spans="1:4" ht="30" customHeight="1" thickBot="1" x14ac:dyDescent="0.3">
      <c r="A56" s="70" t="s">
        <v>60</v>
      </c>
      <c r="B56" s="69" t="s">
        <v>301</v>
      </c>
      <c r="C56" s="36"/>
      <c r="D56" s="46"/>
    </row>
    <row r="57" spans="1:4" ht="65.25" customHeight="1" thickBot="1" x14ac:dyDescent="0.3">
      <c r="A57" s="79" t="s">
        <v>193</v>
      </c>
      <c r="B57" s="75" t="s">
        <v>302</v>
      </c>
      <c r="C57" s="47"/>
      <c r="D57" s="48"/>
    </row>
    <row r="58" spans="1:4" ht="30" customHeight="1" thickBot="1" x14ac:dyDescent="0.3">
      <c r="A58" s="79" t="s">
        <v>7</v>
      </c>
      <c r="B58" s="75" t="s">
        <v>303</v>
      </c>
      <c r="C58" s="47"/>
      <c r="D58" s="48"/>
    </row>
    <row r="59" spans="1:4" ht="30" customHeight="1" thickBot="1" x14ac:dyDescent="0.3">
      <c r="A59" s="66" t="s">
        <v>9</v>
      </c>
      <c r="B59" s="68" t="s">
        <v>304</v>
      </c>
      <c r="C59" s="44"/>
      <c r="D59" s="45"/>
    </row>
    <row r="60" spans="1:4" ht="30" customHeight="1" thickBot="1" x14ac:dyDescent="0.3">
      <c r="A60" s="70" t="s">
        <v>253</v>
      </c>
      <c r="B60" s="69" t="s">
        <v>305</v>
      </c>
      <c r="C60" s="36"/>
      <c r="D60" s="46"/>
    </row>
    <row r="61" spans="1:4" ht="48.75" customHeight="1" thickBot="1" x14ac:dyDescent="0.3">
      <c r="A61" s="66" t="s">
        <v>5</v>
      </c>
      <c r="B61" s="77" t="s">
        <v>306</v>
      </c>
      <c r="C61" s="44"/>
      <c r="D61" s="45"/>
    </row>
    <row r="62" spans="1:4" ht="30" customHeight="1" thickBot="1" x14ac:dyDescent="0.3">
      <c r="A62" s="66" t="s">
        <v>7</v>
      </c>
      <c r="B62" s="77" t="s">
        <v>63</v>
      </c>
      <c r="C62" s="44"/>
      <c r="D62" s="45"/>
    </row>
    <row r="63" spans="1:4" ht="30" customHeight="1" thickBot="1" x14ac:dyDescent="0.3">
      <c r="A63" s="66" t="s">
        <v>9</v>
      </c>
      <c r="B63" s="77" t="s">
        <v>64</v>
      </c>
      <c r="C63" s="44"/>
      <c r="D63" s="45"/>
    </row>
    <row r="64" spans="1:4" ht="44.25" customHeight="1" thickBot="1" x14ac:dyDescent="0.3">
      <c r="A64" s="66" t="s">
        <v>21</v>
      </c>
      <c r="B64" s="77" t="s">
        <v>65</v>
      </c>
      <c r="C64" s="44"/>
      <c r="D64" s="45"/>
    </row>
    <row r="65" spans="1:4" ht="30" customHeight="1" thickBot="1" x14ac:dyDescent="0.3">
      <c r="A65" s="70" t="s">
        <v>254</v>
      </c>
      <c r="B65" s="78" t="s">
        <v>307</v>
      </c>
      <c r="C65" s="36"/>
      <c r="D65" s="46"/>
    </row>
    <row r="66" spans="1:4" ht="30" customHeight="1" thickBot="1" x14ac:dyDescent="0.3">
      <c r="A66" s="66" t="s">
        <v>5</v>
      </c>
      <c r="B66" s="4" t="s">
        <v>308</v>
      </c>
      <c r="C66" s="44"/>
      <c r="D66" s="45"/>
    </row>
    <row r="67" spans="1:4" ht="40.5" customHeight="1" thickBot="1" x14ac:dyDescent="0.3">
      <c r="A67" s="66" t="s">
        <v>7</v>
      </c>
      <c r="B67" s="4" t="s">
        <v>309</v>
      </c>
      <c r="C67" s="44"/>
      <c r="D67" s="45"/>
    </row>
    <row r="68" spans="1:4" ht="45" customHeight="1" thickBot="1" x14ac:dyDescent="0.3">
      <c r="A68" s="66" t="s">
        <v>9</v>
      </c>
      <c r="B68" s="4" t="s">
        <v>310</v>
      </c>
      <c r="C68" s="44"/>
      <c r="D68" s="45"/>
    </row>
    <row r="69" spans="1:4" ht="46.5" customHeight="1" thickBot="1" x14ac:dyDescent="0.3">
      <c r="A69" s="66" t="s">
        <v>21</v>
      </c>
      <c r="B69" s="4" t="s">
        <v>311</v>
      </c>
      <c r="C69" s="44"/>
      <c r="D69" s="45"/>
    </row>
    <row r="70" spans="1:4" ht="30" customHeight="1" thickBot="1" x14ac:dyDescent="0.3">
      <c r="A70" s="70" t="s">
        <v>235</v>
      </c>
      <c r="B70" s="78" t="s">
        <v>70</v>
      </c>
      <c r="C70" s="36"/>
      <c r="D70" s="46"/>
    </row>
    <row r="71" spans="1:4" ht="30" customHeight="1" thickBot="1" x14ac:dyDescent="0.3">
      <c r="A71" s="1" t="s">
        <v>5</v>
      </c>
      <c r="B71" s="4" t="s">
        <v>312</v>
      </c>
      <c r="C71" s="44"/>
      <c r="D71" s="45"/>
    </row>
    <row r="72" spans="1:4" ht="30" customHeight="1" thickBot="1" x14ac:dyDescent="0.3">
      <c r="A72" s="1" t="s">
        <v>7</v>
      </c>
      <c r="B72" s="4" t="s">
        <v>313</v>
      </c>
      <c r="C72" s="44"/>
      <c r="D72" s="45"/>
    </row>
    <row r="73" spans="1:4" ht="30" customHeight="1" thickBot="1" x14ac:dyDescent="0.3">
      <c r="A73" s="82" t="s">
        <v>219</v>
      </c>
      <c r="B73" s="83" t="s">
        <v>314</v>
      </c>
      <c r="C73" s="44"/>
      <c r="D73" s="45"/>
    </row>
    <row r="74" spans="1:4" ht="30" customHeight="1" thickBot="1" x14ac:dyDescent="0.3">
      <c r="A74" s="82" t="s">
        <v>220</v>
      </c>
      <c r="B74" s="83" t="s">
        <v>315</v>
      </c>
      <c r="C74" s="44"/>
      <c r="D74" s="45"/>
    </row>
    <row r="75" spans="1:4" ht="30" customHeight="1" thickBot="1" x14ac:dyDescent="0.3">
      <c r="A75" s="82" t="s">
        <v>221</v>
      </c>
      <c r="B75" s="83" t="s">
        <v>316</v>
      </c>
      <c r="C75" s="44"/>
      <c r="D75" s="45"/>
    </row>
    <row r="76" spans="1:4" ht="30" customHeight="1" thickBot="1" x14ac:dyDescent="0.3">
      <c r="A76" s="7" t="s">
        <v>76</v>
      </c>
      <c r="B76" s="8" t="s">
        <v>317</v>
      </c>
      <c r="C76" s="36"/>
      <c r="D76" s="46"/>
    </row>
    <row r="77" spans="1:4" ht="30" customHeight="1" thickBot="1" x14ac:dyDescent="0.3">
      <c r="A77" s="1" t="s">
        <v>5</v>
      </c>
      <c r="B77" s="4" t="s">
        <v>318</v>
      </c>
      <c r="C77" s="44"/>
      <c r="D77" s="45"/>
    </row>
    <row r="78" spans="1:4" ht="49.5" customHeight="1" thickBot="1" x14ac:dyDescent="0.3">
      <c r="A78" s="1" t="s">
        <v>7</v>
      </c>
      <c r="B78" s="4" t="s">
        <v>319</v>
      </c>
      <c r="C78" s="44"/>
      <c r="D78" s="45"/>
    </row>
    <row r="79" spans="1:4" ht="48" customHeight="1" thickBot="1" x14ac:dyDescent="0.3">
      <c r="A79" s="1" t="s">
        <v>9</v>
      </c>
      <c r="B79" s="4" t="s">
        <v>320</v>
      </c>
      <c r="C79" s="44"/>
      <c r="D79" s="45"/>
    </row>
    <row r="80" spans="1:4" ht="30" customHeight="1" thickBot="1" x14ac:dyDescent="0.3">
      <c r="A80" s="2" t="s">
        <v>21</v>
      </c>
      <c r="B80" s="5" t="s">
        <v>321</v>
      </c>
      <c r="C80" s="44"/>
      <c r="D80" s="45"/>
    </row>
    <row r="81" spans="1:4" ht="30" customHeight="1" thickBot="1" x14ac:dyDescent="0.3">
      <c r="A81" s="87" t="s">
        <v>81</v>
      </c>
      <c r="B81" s="88" t="s">
        <v>82</v>
      </c>
      <c r="C81" s="89"/>
      <c r="D81" s="90"/>
    </row>
    <row r="82" spans="1:4" ht="30" customHeight="1" thickBot="1" x14ac:dyDescent="0.3">
      <c r="A82" s="7" t="s">
        <v>83</v>
      </c>
      <c r="B82" s="9" t="s">
        <v>322</v>
      </c>
      <c r="C82" s="36"/>
      <c r="D82" s="46"/>
    </row>
    <row r="83" spans="1:4" ht="30" customHeight="1" thickBot="1" x14ac:dyDescent="0.3">
      <c r="A83" s="1" t="s">
        <v>5</v>
      </c>
      <c r="B83" s="4" t="s">
        <v>323</v>
      </c>
      <c r="C83" s="44"/>
      <c r="D83" s="45"/>
    </row>
    <row r="84" spans="1:4" ht="30" customHeight="1" thickBot="1" x14ac:dyDescent="0.3">
      <c r="A84" s="1" t="s">
        <v>7</v>
      </c>
      <c r="B84" s="4" t="s">
        <v>324</v>
      </c>
      <c r="C84" s="44"/>
      <c r="D84" s="45"/>
    </row>
    <row r="85" spans="1:4" ht="30" customHeight="1" thickBot="1" x14ac:dyDescent="0.3">
      <c r="A85" s="1" t="s">
        <v>9</v>
      </c>
      <c r="B85" s="4" t="s">
        <v>325</v>
      </c>
      <c r="C85" s="44"/>
      <c r="D85" s="45"/>
    </row>
    <row r="86" spans="1:4" ht="30" customHeight="1" thickBot="1" x14ac:dyDescent="0.3">
      <c r="A86" s="1" t="s">
        <v>21</v>
      </c>
      <c r="B86" s="4" t="s">
        <v>326</v>
      </c>
      <c r="C86" s="44"/>
      <c r="D86" s="45"/>
    </row>
    <row r="87" spans="1:4" ht="30" customHeight="1" thickBot="1" x14ac:dyDescent="0.3">
      <c r="A87" s="1" t="s">
        <v>23</v>
      </c>
      <c r="B87" s="4" t="s">
        <v>327</v>
      </c>
      <c r="C87" s="44"/>
      <c r="D87" s="45"/>
    </row>
    <row r="88" spans="1:4" ht="30" customHeight="1" thickBot="1" x14ac:dyDescent="0.3">
      <c r="A88" s="1" t="s">
        <v>25</v>
      </c>
      <c r="B88" s="4" t="s">
        <v>328</v>
      </c>
      <c r="C88" s="44"/>
      <c r="D88" s="45"/>
    </row>
    <row r="89" spans="1:4" ht="30" customHeight="1" thickBot="1" x14ac:dyDescent="0.3">
      <c r="A89" s="1" t="s">
        <v>27</v>
      </c>
      <c r="B89" s="4" t="s">
        <v>329</v>
      </c>
      <c r="C89" s="44"/>
      <c r="D89" s="45"/>
    </row>
    <row r="90" spans="1:4" ht="30" customHeight="1" thickBot="1" x14ac:dyDescent="0.3">
      <c r="A90" s="1" t="s">
        <v>29</v>
      </c>
      <c r="B90" s="4" t="s">
        <v>330</v>
      </c>
      <c r="C90" s="44"/>
      <c r="D90" s="45"/>
    </row>
    <row r="91" spans="1:4" ht="30" customHeight="1" thickBot="1" x14ac:dyDescent="0.3">
      <c r="A91" s="70" t="s">
        <v>92</v>
      </c>
      <c r="B91" s="78" t="s">
        <v>331</v>
      </c>
      <c r="C91" s="36"/>
      <c r="D91" s="46"/>
    </row>
    <row r="92" spans="1:4" ht="30" customHeight="1" thickBot="1" x14ac:dyDescent="0.3">
      <c r="A92" s="1" t="s">
        <v>5</v>
      </c>
      <c r="B92" s="4" t="s">
        <v>332</v>
      </c>
      <c r="C92" s="44"/>
      <c r="D92" s="45"/>
    </row>
    <row r="93" spans="1:4" ht="30" customHeight="1" thickBot="1" x14ac:dyDescent="0.3">
      <c r="A93" s="86" t="s">
        <v>7</v>
      </c>
      <c r="B93" s="143" t="s">
        <v>333</v>
      </c>
      <c r="C93" s="71"/>
      <c r="D93" s="72"/>
    </row>
    <row r="94" spans="1:4" ht="30" customHeight="1" thickBot="1" x14ac:dyDescent="0.3">
      <c r="A94" s="7" t="s">
        <v>94</v>
      </c>
      <c r="B94" s="9" t="s">
        <v>334</v>
      </c>
      <c r="C94" s="36"/>
      <c r="D94" s="46"/>
    </row>
    <row r="95" spans="1:4" ht="48.75" customHeight="1" thickBot="1" x14ac:dyDescent="0.3">
      <c r="A95" s="1" t="s">
        <v>5</v>
      </c>
      <c r="B95" s="4" t="s">
        <v>335</v>
      </c>
      <c r="C95" s="44"/>
      <c r="D95" s="45"/>
    </row>
    <row r="96" spans="1:4" ht="30" customHeight="1" thickBot="1" x14ac:dyDescent="0.3">
      <c r="A96" s="1" t="s">
        <v>7</v>
      </c>
      <c r="B96" s="4" t="s">
        <v>336</v>
      </c>
      <c r="C96" s="44"/>
      <c r="D96" s="45"/>
    </row>
    <row r="97" spans="1:4" ht="30" customHeight="1" thickBot="1" x14ac:dyDescent="0.3">
      <c r="A97" s="1" t="s">
        <v>9</v>
      </c>
      <c r="B97" s="4" t="s">
        <v>337</v>
      </c>
      <c r="C97" s="44"/>
      <c r="D97" s="45"/>
    </row>
    <row r="98" spans="1:4" ht="30" customHeight="1" thickBot="1" x14ac:dyDescent="0.3">
      <c r="A98" s="1" t="s">
        <v>21</v>
      </c>
      <c r="B98" s="4" t="s">
        <v>338</v>
      </c>
      <c r="C98" s="44"/>
      <c r="D98" s="45"/>
    </row>
    <row r="99" spans="1:4" ht="30" customHeight="1" thickBot="1" x14ac:dyDescent="0.3">
      <c r="A99" s="1" t="s">
        <v>23</v>
      </c>
      <c r="B99" s="4" t="s">
        <v>339</v>
      </c>
      <c r="C99" s="44"/>
      <c r="D99" s="45"/>
    </row>
    <row r="100" spans="1:4" ht="45.75" customHeight="1" thickBot="1" x14ac:dyDescent="0.3">
      <c r="A100" s="1" t="s">
        <v>25</v>
      </c>
      <c r="B100" s="4" t="s">
        <v>340</v>
      </c>
      <c r="C100" s="44"/>
      <c r="D100" s="45"/>
    </row>
    <row r="101" spans="1:4" ht="30" customHeight="1" thickBot="1" x14ac:dyDescent="0.3">
      <c r="A101" s="1" t="s">
        <v>27</v>
      </c>
      <c r="B101" s="4" t="s">
        <v>341</v>
      </c>
      <c r="C101" s="44"/>
      <c r="D101" s="45"/>
    </row>
    <row r="102" spans="1:4" ht="30" customHeight="1" thickBot="1" x14ac:dyDescent="0.3">
      <c r="A102" s="1" t="s">
        <v>29</v>
      </c>
      <c r="B102" s="4" t="s">
        <v>342</v>
      </c>
      <c r="C102" s="44"/>
      <c r="D102" s="45"/>
    </row>
    <row r="103" spans="1:4" ht="30" customHeight="1" thickBot="1" x14ac:dyDescent="0.3">
      <c r="A103" s="1" t="s">
        <v>31</v>
      </c>
      <c r="B103" s="4" t="s">
        <v>343</v>
      </c>
      <c r="C103" s="44"/>
      <c r="D103" s="45"/>
    </row>
    <row r="104" spans="1:4" ht="30" customHeight="1" thickBot="1" x14ac:dyDescent="0.3">
      <c r="A104" s="1" t="s">
        <v>206</v>
      </c>
      <c r="B104" s="4" t="s">
        <v>344</v>
      </c>
      <c r="C104" s="44"/>
      <c r="D104" s="45"/>
    </row>
    <row r="105" spans="1:4" ht="30" customHeight="1" thickBot="1" x14ac:dyDescent="0.3">
      <c r="A105" s="1" t="s">
        <v>207</v>
      </c>
      <c r="B105" s="4" t="s">
        <v>345</v>
      </c>
      <c r="C105" s="44"/>
      <c r="D105" s="45"/>
    </row>
    <row r="106" spans="1:4" ht="30" customHeight="1" thickBot="1" x14ac:dyDescent="0.3">
      <c r="A106" s="7" t="s">
        <v>106</v>
      </c>
      <c r="B106" s="9" t="s">
        <v>346</v>
      </c>
      <c r="C106" s="36"/>
      <c r="D106" s="46"/>
    </row>
    <row r="107" spans="1:4" ht="30" customHeight="1" thickBot="1" x14ac:dyDescent="0.3">
      <c r="A107" s="1" t="s">
        <v>5</v>
      </c>
      <c r="B107" s="4" t="s">
        <v>347</v>
      </c>
      <c r="C107" s="44"/>
      <c r="D107" s="45"/>
    </row>
    <row r="108" spans="1:4" ht="30" customHeight="1" thickBot="1" x14ac:dyDescent="0.3">
      <c r="A108" s="1" t="s">
        <v>7</v>
      </c>
      <c r="B108" s="4" t="s">
        <v>109</v>
      </c>
      <c r="C108" s="44"/>
      <c r="D108" s="45"/>
    </row>
    <row r="109" spans="1:4" ht="30" customHeight="1" thickBot="1" x14ac:dyDescent="0.3">
      <c r="A109" s="80" t="s">
        <v>219</v>
      </c>
      <c r="B109" s="81" t="s">
        <v>348</v>
      </c>
      <c r="C109" s="44"/>
      <c r="D109" s="45"/>
    </row>
    <row r="110" spans="1:4" ht="30" customHeight="1" thickBot="1" x14ac:dyDescent="0.3">
      <c r="A110" s="80" t="s">
        <v>220</v>
      </c>
      <c r="B110" s="81" t="s">
        <v>349</v>
      </c>
      <c r="C110" s="44"/>
      <c r="D110" s="45"/>
    </row>
    <row r="111" spans="1:4" ht="30" customHeight="1" thickBot="1" x14ac:dyDescent="0.3">
      <c r="A111" s="80" t="s">
        <v>221</v>
      </c>
      <c r="B111" s="81" t="s">
        <v>350</v>
      </c>
      <c r="C111" s="44"/>
      <c r="D111" s="45"/>
    </row>
    <row r="112" spans="1:4" ht="30" customHeight="1" thickBot="1" x14ac:dyDescent="0.3">
      <c r="A112" s="80" t="s">
        <v>237</v>
      </c>
      <c r="B112" s="81" t="s">
        <v>351</v>
      </c>
      <c r="C112" s="44"/>
      <c r="D112" s="45"/>
    </row>
    <row r="113" spans="1:4" ht="30" customHeight="1" thickBot="1" x14ac:dyDescent="0.3">
      <c r="A113" s="7" t="s">
        <v>114</v>
      </c>
      <c r="B113" s="8" t="s">
        <v>352</v>
      </c>
      <c r="C113" s="36"/>
      <c r="D113" s="46"/>
    </row>
    <row r="114" spans="1:4" ht="60.75" customHeight="1" thickBot="1" x14ac:dyDescent="0.3">
      <c r="A114" s="1" t="s">
        <v>5</v>
      </c>
      <c r="B114" s="4" t="s">
        <v>353</v>
      </c>
      <c r="C114" s="44"/>
      <c r="D114" s="45"/>
    </row>
    <row r="115" spans="1:4" ht="30" customHeight="1" thickBot="1" x14ac:dyDescent="0.3">
      <c r="A115" s="1" t="s">
        <v>7</v>
      </c>
      <c r="B115" s="6" t="s">
        <v>117</v>
      </c>
      <c r="C115" s="44"/>
      <c r="D115" s="45"/>
    </row>
    <row r="116" spans="1:4" ht="30" customHeight="1" thickBot="1" x14ac:dyDescent="0.3">
      <c r="A116" s="1" t="s">
        <v>9</v>
      </c>
      <c r="B116" s="4" t="s">
        <v>354</v>
      </c>
      <c r="C116" s="44"/>
      <c r="D116" s="45"/>
    </row>
    <row r="117" spans="1:4" ht="30" customHeight="1" thickBot="1" x14ac:dyDescent="0.3">
      <c r="A117" s="1" t="s">
        <v>21</v>
      </c>
      <c r="B117" s="4" t="s">
        <v>355</v>
      </c>
      <c r="C117" s="44"/>
      <c r="D117" s="45"/>
    </row>
    <row r="118" spans="1:4" ht="30" customHeight="1" thickBot="1" x14ac:dyDescent="0.3">
      <c r="A118" s="1" t="s">
        <v>23</v>
      </c>
      <c r="B118" s="4" t="s">
        <v>356</v>
      </c>
      <c r="C118" s="44"/>
      <c r="D118" s="45"/>
    </row>
    <row r="119" spans="1:4" ht="30" customHeight="1" thickBot="1" x14ac:dyDescent="0.3">
      <c r="A119" s="1" t="s">
        <v>25</v>
      </c>
      <c r="B119" s="4" t="s">
        <v>357</v>
      </c>
      <c r="C119" s="44"/>
      <c r="D119" s="45"/>
    </row>
    <row r="120" spans="1:4" ht="49.5" customHeight="1" thickBot="1" x14ac:dyDescent="0.3">
      <c r="A120" s="1" t="s">
        <v>27</v>
      </c>
      <c r="B120" s="4" t="s">
        <v>358</v>
      </c>
      <c r="C120" s="44"/>
      <c r="D120" s="45"/>
    </row>
    <row r="121" spans="1:4" ht="30" customHeight="1" thickBot="1" x14ac:dyDescent="0.3">
      <c r="A121" s="1" t="s">
        <v>29</v>
      </c>
      <c r="B121" s="4" t="s">
        <v>359</v>
      </c>
      <c r="C121" s="44"/>
      <c r="D121" s="45"/>
    </row>
    <row r="122" spans="1:4" ht="30" customHeight="1" thickBot="1" x14ac:dyDescent="0.3">
      <c r="A122" s="1" t="s">
        <v>31</v>
      </c>
      <c r="B122" s="4" t="s">
        <v>124</v>
      </c>
      <c r="C122" s="44"/>
      <c r="D122" s="45"/>
    </row>
    <row r="123" spans="1:4" ht="30" customHeight="1" thickBot="1" x14ac:dyDescent="0.3">
      <c r="A123" s="70" t="s">
        <v>125</v>
      </c>
      <c r="B123" s="78" t="s">
        <v>360</v>
      </c>
      <c r="C123" s="36"/>
      <c r="D123" s="46"/>
    </row>
    <row r="124" spans="1:4" ht="30" customHeight="1" thickBot="1" x14ac:dyDescent="0.3">
      <c r="A124" s="66" t="s">
        <v>5</v>
      </c>
      <c r="B124" s="77" t="s">
        <v>361</v>
      </c>
      <c r="C124" s="44"/>
      <c r="D124" s="45"/>
    </row>
    <row r="125" spans="1:4" ht="30" customHeight="1" thickBot="1" x14ac:dyDescent="0.3">
      <c r="A125" s="7" t="s">
        <v>127</v>
      </c>
      <c r="B125" s="9" t="s">
        <v>362</v>
      </c>
      <c r="C125" s="36"/>
      <c r="D125" s="46"/>
    </row>
    <row r="126" spans="1:4" ht="60" customHeight="1" thickBot="1" x14ac:dyDescent="0.3">
      <c r="A126" s="1" t="s">
        <v>5</v>
      </c>
      <c r="B126" s="4" t="s">
        <v>363</v>
      </c>
      <c r="C126" s="44"/>
      <c r="D126" s="45"/>
    </row>
    <row r="127" spans="1:4" ht="30" customHeight="1" thickBot="1" x14ac:dyDescent="0.3">
      <c r="A127" s="1" t="s">
        <v>7</v>
      </c>
      <c r="B127" s="4" t="s">
        <v>130</v>
      </c>
      <c r="C127" s="44"/>
      <c r="D127" s="45"/>
    </row>
    <row r="128" spans="1:4" ht="30" customHeight="1" thickBot="1" x14ac:dyDescent="0.3">
      <c r="A128" s="1" t="s">
        <v>9</v>
      </c>
      <c r="B128" s="4" t="s">
        <v>364</v>
      </c>
      <c r="C128" s="44"/>
      <c r="D128" s="45"/>
    </row>
    <row r="129" spans="1:4" ht="30" customHeight="1" thickBot="1" x14ac:dyDescent="0.3">
      <c r="A129" s="1" t="s">
        <v>21</v>
      </c>
      <c r="B129" s="4" t="s">
        <v>365</v>
      </c>
      <c r="C129" s="44"/>
      <c r="D129" s="45"/>
    </row>
    <row r="130" spans="1:4" ht="30" customHeight="1" thickBot="1" x14ac:dyDescent="0.3">
      <c r="A130" s="1" t="s">
        <v>23</v>
      </c>
      <c r="B130" s="4" t="s">
        <v>366</v>
      </c>
      <c r="C130" s="44"/>
      <c r="D130" s="45"/>
    </row>
    <row r="131" spans="1:4" ht="30" customHeight="1" thickBot="1" x14ac:dyDescent="0.3">
      <c r="A131" s="1" t="s">
        <v>25</v>
      </c>
      <c r="B131" s="4" t="s">
        <v>367</v>
      </c>
      <c r="C131" s="44"/>
      <c r="D131" s="45"/>
    </row>
    <row r="132" spans="1:4" ht="30" customHeight="1" thickBot="1" x14ac:dyDescent="0.3">
      <c r="A132" s="1" t="s">
        <v>27</v>
      </c>
      <c r="B132" s="4" t="s">
        <v>368</v>
      </c>
      <c r="C132" s="44"/>
      <c r="D132" s="45"/>
    </row>
    <row r="133" spans="1:4" ht="30" customHeight="1" thickBot="1" x14ac:dyDescent="0.3">
      <c r="A133" s="1" t="s">
        <v>29</v>
      </c>
      <c r="B133" s="4" t="s">
        <v>369</v>
      </c>
      <c r="C133" s="44"/>
      <c r="D133" s="45"/>
    </row>
    <row r="134" spans="1:4" ht="30" customHeight="1" thickBot="1" x14ac:dyDescent="0.3">
      <c r="A134" s="1" t="s">
        <v>31</v>
      </c>
      <c r="B134" s="4" t="s">
        <v>370</v>
      </c>
      <c r="C134" s="44"/>
      <c r="D134" s="45"/>
    </row>
    <row r="135" spans="1:4" ht="30" customHeight="1" thickBot="1" x14ac:dyDescent="0.3">
      <c r="A135" s="7" t="s">
        <v>138</v>
      </c>
      <c r="B135" s="9" t="s">
        <v>139</v>
      </c>
      <c r="C135" s="36"/>
      <c r="D135" s="46"/>
    </row>
    <row r="136" spans="1:4" ht="30" customHeight="1" thickBot="1" x14ac:dyDescent="0.3">
      <c r="A136" s="1" t="s">
        <v>5</v>
      </c>
      <c r="B136" s="4" t="s">
        <v>371</v>
      </c>
      <c r="C136" s="44"/>
      <c r="D136" s="45"/>
    </row>
    <row r="137" spans="1:4" ht="30" customHeight="1" thickBot="1" x14ac:dyDescent="0.3">
      <c r="A137" s="1" t="s">
        <v>7</v>
      </c>
      <c r="B137" s="4" t="s">
        <v>372</v>
      </c>
      <c r="C137" s="44"/>
      <c r="D137" s="45"/>
    </row>
    <row r="138" spans="1:4" ht="30" customHeight="1" thickBot="1" x14ac:dyDescent="0.3">
      <c r="A138" s="1" t="s">
        <v>9</v>
      </c>
      <c r="B138" s="4" t="s">
        <v>373</v>
      </c>
      <c r="C138" s="44"/>
      <c r="D138" s="45"/>
    </row>
    <row r="139" spans="1:4" ht="30" customHeight="1" thickBot="1" x14ac:dyDescent="0.3">
      <c r="A139" s="1" t="s">
        <v>21</v>
      </c>
      <c r="B139" s="4" t="s">
        <v>374</v>
      </c>
      <c r="C139" s="44"/>
      <c r="D139" s="45"/>
    </row>
    <row r="140" spans="1:4" ht="30" customHeight="1" thickBot="1" x14ac:dyDescent="0.3">
      <c r="A140" s="1" t="s">
        <v>23</v>
      </c>
      <c r="B140" s="4" t="s">
        <v>375</v>
      </c>
      <c r="C140" s="44"/>
      <c r="D140" s="45"/>
    </row>
    <row r="141" spans="1:4" ht="30" customHeight="1" thickBot="1" x14ac:dyDescent="0.3">
      <c r="A141" s="1" t="s">
        <v>25</v>
      </c>
      <c r="B141" s="4" t="s">
        <v>376</v>
      </c>
      <c r="C141" s="44"/>
      <c r="D141" s="45"/>
    </row>
    <row r="142" spans="1:4" ht="30" customHeight="1" thickBot="1" x14ac:dyDescent="0.3">
      <c r="A142" s="87" t="s">
        <v>146</v>
      </c>
      <c r="B142" s="88" t="s">
        <v>147</v>
      </c>
      <c r="C142" s="89"/>
      <c r="D142" s="90"/>
    </row>
    <row r="143" spans="1:4" ht="30" customHeight="1" thickBot="1" x14ac:dyDescent="0.3">
      <c r="A143" s="7" t="s">
        <v>148</v>
      </c>
      <c r="B143" s="9" t="s">
        <v>377</v>
      </c>
      <c r="C143" s="36"/>
      <c r="D143" s="46"/>
    </row>
    <row r="144" spans="1:4" ht="45" customHeight="1" thickBot="1" x14ac:dyDescent="0.3">
      <c r="A144" s="66" t="s">
        <v>5</v>
      </c>
      <c r="B144" s="68" t="s">
        <v>378</v>
      </c>
      <c r="C144" s="44"/>
      <c r="D144" s="45"/>
    </row>
    <row r="145" spans="1:4" ht="30" customHeight="1" thickBot="1" x14ac:dyDescent="0.3">
      <c r="A145" s="87" t="s">
        <v>149</v>
      </c>
      <c r="B145" s="88" t="s">
        <v>150</v>
      </c>
      <c r="C145" s="89"/>
      <c r="D145" s="90"/>
    </row>
    <row r="146" spans="1:4" ht="30" customHeight="1" thickBot="1" x14ac:dyDescent="0.3">
      <c r="A146" s="70" t="s">
        <v>151</v>
      </c>
      <c r="B146" s="69" t="s">
        <v>379</v>
      </c>
      <c r="C146" s="36"/>
      <c r="D146" s="46"/>
    </row>
    <row r="147" spans="1:4" ht="30" customHeight="1" thickBot="1" x14ac:dyDescent="0.3">
      <c r="A147" s="66" t="s">
        <v>5</v>
      </c>
      <c r="B147" s="68" t="s">
        <v>380</v>
      </c>
      <c r="C147" s="44"/>
      <c r="D147" s="45"/>
    </row>
    <row r="148" spans="1:4" ht="30" customHeight="1" thickBot="1" x14ac:dyDescent="0.3">
      <c r="A148" s="66" t="s">
        <v>7</v>
      </c>
      <c r="B148" s="68" t="s">
        <v>381</v>
      </c>
      <c r="C148" s="44"/>
      <c r="D148" s="45"/>
    </row>
    <row r="149" spans="1:4" ht="30" customHeight="1" thickBot="1" x14ac:dyDescent="0.3">
      <c r="A149" s="7" t="s">
        <v>152</v>
      </c>
      <c r="B149" s="9" t="s">
        <v>212</v>
      </c>
      <c r="C149" s="36"/>
      <c r="D149" s="46"/>
    </row>
    <row r="150" spans="1:4" ht="30" customHeight="1" thickBot="1" x14ac:dyDescent="0.3">
      <c r="A150" s="66" t="s">
        <v>5</v>
      </c>
      <c r="B150" s="4" t="s">
        <v>382</v>
      </c>
      <c r="C150" s="44"/>
      <c r="D150" s="45"/>
    </row>
    <row r="151" spans="1:4" ht="30" customHeight="1" thickBot="1" x14ac:dyDescent="0.3">
      <c r="A151" s="66" t="s">
        <v>7</v>
      </c>
      <c r="B151" s="4" t="s">
        <v>383</v>
      </c>
      <c r="C151" s="44"/>
      <c r="D151" s="45"/>
    </row>
    <row r="152" spans="1:4" ht="30" customHeight="1" thickBot="1" x14ac:dyDescent="0.3">
      <c r="A152" s="66" t="s">
        <v>9</v>
      </c>
      <c r="B152" s="4" t="s">
        <v>384</v>
      </c>
      <c r="C152" s="44"/>
      <c r="D152" s="45"/>
    </row>
    <row r="153" spans="1:4" ht="30" customHeight="1" thickBot="1" x14ac:dyDescent="0.3">
      <c r="A153" s="66" t="s">
        <v>21</v>
      </c>
      <c r="B153" s="4" t="s">
        <v>385</v>
      </c>
      <c r="C153" s="44"/>
      <c r="D153" s="45"/>
    </row>
    <row r="154" spans="1:4" ht="30" customHeight="1" thickBot="1" x14ac:dyDescent="0.3">
      <c r="A154" s="66" t="s">
        <v>23</v>
      </c>
      <c r="B154" s="4" t="s">
        <v>386</v>
      </c>
      <c r="C154" s="44"/>
      <c r="D154" s="45"/>
    </row>
    <row r="155" spans="1:4" ht="30" customHeight="1" thickBot="1" x14ac:dyDescent="0.3">
      <c r="A155" s="66" t="s">
        <v>25</v>
      </c>
      <c r="B155" s="4" t="s">
        <v>387</v>
      </c>
      <c r="C155" s="44"/>
      <c r="D155" s="45"/>
    </row>
    <row r="156" spans="1:4" ht="30" customHeight="1" thickBot="1" x14ac:dyDescent="0.3">
      <c r="A156" s="7" t="s">
        <v>159</v>
      </c>
      <c r="B156" s="8" t="s">
        <v>388</v>
      </c>
      <c r="C156" s="36"/>
      <c r="D156" s="46"/>
    </row>
    <row r="157" spans="1:4" ht="30" customHeight="1" thickBot="1" x14ac:dyDescent="0.3">
      <c r="A157" s="66" t="s">
        <v>5</v>
      </c>
      <c r="B157" s="4" t="s">
        <v>389</v>
      </c>
      <c r="C157" s="44"/>
      <c r="D157" s="45"/>
    </row>
    <row r="158" spans="1:4" ht="30" customHeight="1" thickBot="1" x14ac:dyDescent="0.3">
      <c r="A158" s="66" t="s">
        <v>7</v>
      </c>
      <c r="B158" s="4" t="s">
        <v>390</v>
      </c>
      <c r="C158" s="44"/>
      <c r="D158" s="45"/>
    </row>
    <row r="159" spans="1:4" ht="30" customHeight="1" thickBot="1" x14ac:dyDescent="0.3">
      <c r="A159" s="66" t="s">
        <v>9</v>
      </c>
      <c r="B159" s="4" t="s">
        <v>162</v>
      </c>
      <c r="C159" s="44"/>
      <c r="D159" s="45"/>
    </row>
    <row r="160" spans="1:4" ht="30" customHeight="1" thickBot="1" x14ac:dyDescent="0.3">
      <c r="A160" s="66" t="s">
        <v>21</v>
      </c>
      <c r="B160" s="4" t="s">
        <v>391</v>
      </c>
      <c r="C160" s="44"/>
      <c r="D160" s="45"/>
    </row>
    <row r="161" spans="1:4" ht="30" customHeight="1" thickBot="1" x14ac:dyDescent="0.3">
      <c r="A161" s="66" t="s">
        <v>23</v>
      </c>
      <c r="B161" s="77" t="s">
        <v>392</v>
      </c>
      <c r="C161" s="44"/>
      <c r="D161" s="45"/>
    </row>
    <row r="162" spans="1:4" ht="30" customHeight="1" thickBot="1" x14ac:dyDescent="0.3">
      <c r="A162" s="87" t="s">
        <v>164</v>
      </c>
      <c r="B162" s="88" t="s">
        <v>252</v>
      </c>
      <c r="C162" s="89"/>
      <c r="D162" s="90"/>
    </row>
    <row r="163" spans="1:4" ht="30" customHeight="1" thickBot="1" x14ac:dyDescent="0.3">
      <c r="A163" s="7" t="s">
        <v>224</v>
      </c>
      <c r="B163" s="9" t="s">
        <v>226</v>
      </c>
      <c r="C163" s="36"/>
      <c r="D163" s="46"/>
    </row>
    <row r="164" spans="1:4" ht="30" customHeight="1" thickBot="1" x14ac:dyDescent="0.3">
      <c r="A164" s="84" t="s">
        <v>5</v>
      </c>
      <c r="B164" s="5" t="s">
        <v>393</v>
      </c>
      <c r="C164" s="44"/>
      <c r="D164" s="45"/>
    </row>
    <row r="165" spans="1:4" ht="30" customHeight="1" thickBot="1" x14ac:dyDescent="0.3">
      <c r="A165" s="84" t="s">
        <v>7</v>
      </c>
      <c r="B165" s="5" t="s">
        <v>394</v>
      </c>
      <c r="C165" s="44"/>
      <c r="D165" s="45"/>
    </row>
    <row r="166" spans="1:4" ht="45" customHeight="1" thickBot="1" x14ac:dyDescent="0.3">
      <c r="A166" s="84" t="s">
        <v>9</v>
      </c>
      <c r="B166" s="5" t="s">
        <v>395</v>
      </c>
      <c r="C166" s="44"/>
      <c r="D166" s="45"/>
    </row>
    <row r="167" spans="1:4" ht="30" customHeight="1" thickBot="1" x14ac:dyDescent="0.3">
      <c r="A167" s="84" t="s">
        <v>21</v>
      </c>
      <c r="B167" s="5" t="s">
        <v>396</v>
      </c>
      <c r="C167" s="44"/>
      <c r="D167" s="45"/>
    </row>
    <row r="168" spans="1:4" ht="30" customHeight="1" thickBot="1" x14ac:dyDescent="0.3">
      <c r="A168" s="87" t="s">
        <v>169</v>
      </c>
      <c r="B168" s="88" t="s">
        <v>397</v>
      </c>
      <c r="C168" s="89"/>
      <c r="D168" s="90"/>
    </row>
    <row r="169" spans="1:4" ht="30" customHeight="1" thickBot="1" x14ac:dyDescent="0.3">
      <c r="A169" s="7" t="s">
        <v>225</v>
      </c>
      <c r="B169" s="9" t="s">
        <v>398</v>
      </c>
      <c r="C169" s="36"/>
      <c r="D169" s="46"/>
    </row>
    <row r="170" spans="1:4" ht="30" customHeight="1" thickBot="1" x14ac:dyDescent="0.3">
      <c r="A170" s="66" t="s">
        <v>5</v>
      </c>
      <c r="B170" s="68" t="s">
        <v>399</v>
      </c>
      <c r="C170" s="44"/>
      <c r="D170" s="45"/>
    </row>
    <row r="171" spans="1:4" ht="30" customHeight="1" thickBot="1" x14ac:dyDescent="0.3">
      <c r="A171" s="7" t="s">
        <v>243</v>
      </c>
      <c r="B171" s="9" t="s">
        <v>400</v>
      </c>
      <c r="C171" s="37"/>
      <c r="D171" s="49"/>
    </row>
    <row r="172" spans="1:4" ht="30" customHeight="1" thickBot="1" x14ac:dyDescent="0.3">
      <c r="A172" s="84" t="s">
        <v>5</v>
      </c>
      <c r="B172" s="85" t="s">
        <v>401</v>
      </c>
      <c r="C172" s="50"/>
      <c r="D172" s="51"/>
    </row>
    <row r="173" spans="1:4" ht="30" customHeight="1" thickBot="1" x14ac:dyDescent="0.3">
      <c r="A173" s="87" t="s">
        <v>174</v>
      </c>
      <c r="B173" s="88" t="s">
        <v>223</v>
      </c>
      <c r="C173" s="147"/>
      <c r="D173" s="148"/>
    </row>
    <row r="174" spans="1:4" ht="45.75" customHeight="1" thickBot="1" x14ac:dyDescent="0.3">
      <c r="A174" s="84" t="s">
        <v>5</v>
      </c>
      <c r="B174" s="4" t="s">
        <v>402</v>
      </c>
      <c r="C174" s="44"/>
      <c r="D174" s="45"/>
    </row>
    <row r="175" spans="1:4" ht="30" customHeight="1" thickBot="1" x14ac:dyDescent="0.3">
      <c r="A175" s="84" t="s">
        <v>7</v>
      </c>
      <c r="B175" s="4" t="s">
        <v>403</v>
      </c>
      <c r="C175" s="44"/>
      <c r="D175" s="45"/>
    </row>
    <row r="176" spans="1:4" ht="30" customHeight="1" thickBot="1" x14ac:dyDescent="0.3">
      <c r="A176" s="84" t="s">
        <v>9</v>
      </c>
      <c r="B176" s="4" t="s">
        <v>404</v>
      </c>
      <c r="C176" s="44"/>
      <c r="D176" s="45"/>
    </row>
    <row r="177" spans="1:4" ht="30" customHeight="1" thickBot="1" x14ac:dyDescent="0.3">
      <c r="A177" s="84" t="s">
        <v>21</v>
      </c>
      <c r="B177" s="4" t="s">
        <v>405</v>
      </c>
      <c r="C177" s="50"/>
      <c r="D177" s="51"/>
    </row>
    <row r="178" spans="1:4" ht="30" customHeight="1" x14ac:dyDescent="0.25"/>
    <row r="179" spans="1:4" ht="30" customHeight="1" x14ac:dyDescent="0.25"/>
    <row r="180" spans="1:4" ht="30" customHeight="1" x14ac:dyDescent="0.25"/>
    <row r="181" spans="1:4" ht="30" customHeight="1" x14ac:dyDescent="0.25"/>
    <row r="182" spans="1:4" ht="30" customHeight="1" x14ac:dyDescent="0.25"/>
    <row r="183" spans="1:4" ht="30" customHeight="1" x14ac:dyDescent="0.25"/>
    <row r="184" spans="1:4" ht="30" customHeight="1" x14ac:dyDescent="0.25"/>
    <row r="185" spans="1:4" ht="30" customHeight="1" x14ac:dyDescent="0.25"/>
    <row r="186" spans="1:4" ht="30" customHeight="1" x14ac:dyDescent="0.25"/>
    <row r="187" spans="1:4" ht="30" customHeight="1" x14ac:dyDescent="0.25"/>
  </sheetData>
  <mergeCells count="1">
    <mergeCell ref="A2:D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77"/>
  <sheetViews>
    <sheetView topLeftCell="A13" zoomScaleNormal="100" workbookViewId="0">
      <selection activeCell="I18" sqref="I18"/>
    </sheetView>
  </sheetViews>
  <sheetFormatPr defaultColWidth="9.140625" defaultRowHeight="15" x14ac:dyDescent="0.25"/>
  <cols>
    <col min="1" max="1" width="9.140625" style="12"/>
    <col min="2" max="2" width="120.7109375" customWidth="1"/>
    <col min="3" max="3" width="11.85546875" customWidth="1"/>
    <col min="4" max="4" width="12.85546875" customWidth="1"/>
    <col min="5" max="5" width="13.42578125" customWidth="1"/>
    <col min="6" max="6" width="13.28515625" customWidth="1"/>
  </cols>
  <sheetData>
    <row r="2" spans="1:6" x14ac:dyDescent="0.25">
      <c r="A2" s="54" t="s">
        <v>1</v>
      </c>
      <c r="C2" s="3" t="s">
        <v>227</v>
      </c>
    </row>
    <row r="3" spans="1:6" ht="15.75" thickBot="1" x14ac:dyDescent="0.3"/>
    <row r="4" spans="1:6" ht="30" customHeight="1" thickBot="1" x14ac:dyDescent="0.3">
      <c r="A4" s="111" t="s">
        <v>2</v>
      </c>
      <c r="B4" s="129" t="s">
        <v>3</v>
      </c>
      <c r="C4" s="130" t="s">
        <v>0</v>
      </c>
      <c r="D4" s="131" t="s">
        <v>248</v>
      </c>
      <c r="E4" s="132" t="s">
        <v>249</v>
      </c>
      <c r="F4" s="133" t="s">
        <v>250</v>
      </c>
    </row>
    <row r="5" spans="1:6" ht="30" customHeight="1" thickBot="1" x14ac:dyDescent="0.3">
      <c r="A5" s="7" t="s">
        <v>4</v>
      </c>
      <c r="B5" s="9" t="s">
        <v>177</v>
      </c>
      <c r="C5" s="16">
        <f>SUM(C6:C8)</f>
        <v>0</v>
      </c>
      <c r="D5" s="39">
        <f t="shared" ref="D5:E5" si="0">SUM(D6:D8)</f>
        <v>0</v>
      </c>
      <c r="E5" s="52">
        <f t="shared" si="0"/>
        <v>0</v>
      </c>
      <c r="F5" s="34">
        <f>SUM(F6:F8)</f>
        <v>0</v>
      </c>
    </row>
    <row r="6" spans="1:6" ht="30" customHeight="1" thickBot="1" x14ac:dyDescent="0.3">
      <c r="A6" s="1" t="s">
        <v>5</v>
      </c>
      <c r="B6" s="4" t="s">
        <v>6</v>
      </c>
      <c r="C6" s="17">
        <f>Cuestionario!C7</f>
        <v>0</v>
      </c>
      <c r="D6" s="22">
        <v>0</v>
      </c>
      <c r="E6" s="26">
        <v>0</v>
      </c>
      <c r="F6" s="30">
        <v>0</v>
      </c>
    </row>
    <row r="7" spans="1:6" ht="30" customHeight="1" thickBot="1" x14ac:dyDescent="0.3">
      <c r="A7" s="1" t="s">
        <v>7</v>
      </c>
      <c r="B7" s="4" t="s">
        <v>8</v>
      </c>
      <c r="C7" s="17">
        <f>Cuestionario!C8</f>
        <v>0</v>
      </c>
      <c r="D7" s="22">
        <v>0</v>
      </c>
      <c r="E7" s="26">
        <v>0</v>
      </c>
      <c r="F7" s="30">
        <v>0</v>
      </c>
    </row>
    <row r="8" spans="1:6" ht="30" customHeight="1" thickBot="1" x14ac:dyDescent="0.3">
      <c r="A8" s="66" t="s">
        <v>9</v>
      </c>
      <c r="B8" s="4" t="s">
        <v>180</v>
      </c>
      <c r="C8" s="17">
        <f>Cuestionario!C9</f>
        <v>0</v>
      </c>
      <c r="D8" s="22">
        <v>0</v>
      </c>
      <c r="E8" s="26">
        <v>0</v>
      </c>
      <c r="F8" s="30">
        <v>0</v>
      </c>
    </row>
    <row r="9" spans="1:6" ht="30" customHeight="1" thickBot="1" x14ac:dyDescent="0.3">
      <c r="A9" s="70" t="s">
        <v>10</v>
      </c>
      <c r="B9" s="69" t="s">
        <v>179</v>
      </c>
      <c r="C9" s="18">
        <f>SUM(C10)</f>
        <v>0</v>
      </c>
      <c r="D9" s="23">
        <f t="shared" ref="D9:F9" si="1">SUM(D10)</f>
        <v>0</v>
      </c>
      <c r="E9" s="27">
        <f t="shared" si="1"/>
        <v>0</v>
      </c>
      <c r="F9" s="31">
        <f t="shared" si="1"/>
        <v>0</v>
      </c>
    </row>
    <row r="10" spans="1:6" ht="30" customHeight="1" thickBot="1" x14ac:dyDescent="0.3">
      <c r="A10" s="66" t="s">
        <v>5</v>
      </c>
      <c r="B10" s="68" t="s">
        <v>178</v>
      </c>
      <c r="C10" s="17">
        <f>Cuestionario!$C11</f>
        <v>0</v>
      </c>
      <c r="D10" s="22">
        <f>Cuestionario!$C11</f>
        <v>0</v>
      </c>
      <c r="E10" s="26">
        <f>Cuestionario!$C11</f>
        <v>0</v>
      </c>
      <c r="F10" s="30">
        <v>0</v>
      </c>
    </row>
    <row r="11" spans="1:6" ht="30" customHeight="1" thickBot="1" x14ac:dyDescent="0.3">
      <c r="A11" s="125" t="s">
        <v>11</v>
      </c>
      <c r="B11" s="115" t="s">
        <v>12</v>
      </c>
      <c r="C11" s="135"/>
      <c r="D11" s="136"/>
      <c r="E11" s="137"/>
      <c r="F11" s="138"/>
    </row>
    <row r="12" spans="1:6" ht="30" customHeight="1" thickBot="1" x14ac:dyDescent="0.3">
      <c r="A12" s="70" t="s">
        <v>13</v>
      </c>
      <c r="B12" s="69" t="s">
        <v>182</v>
      </c>
      <c r="C12" s="18">
        <f>SUM(C13)</f>
        <v>0</v>
      </c>
      <c r="D12" s="23">
        <f t="shared" ref="D12:F12" si="2">SUM(D13)</f>
        <v>0</v>
      </c>
      <c r="E12" s="27">
        <f t="shared" si="2"/>
        <v>0</v>
      </c>
      <c r="F12" s="31">
        <f t="shared" si="2"/>
        <v>0</v>
      </c>
    </row>
    <row r="13" spans="1:6" ht="30" customHeight="1" thickBot="1" x14ac:dyDescent="0.3">
      <c r="A13" s="66" t="s">
        <v>5</v>
      </c>
      <c r="B13" s="68" t="s">
        <v>181</v>
      </c>
      <c r="C13" s="17">
        <v>0</v>
      </c>
      <c r="D13" s="22">
        <v>0</v>
      </c>
      <c r="E13" s="26">
        <f>Cuestionario!$C14</f>
        <v>0</v>
      </c>
      <c r="F13" s="30">
        <f>Cuestionario!$C14</f>
        <v>0</v>
      </c>
    </row>
    <row r="14" spans="1:6" ht="30" customHeight="1" thickBot="1" x14ac:dyDescent="0.3">
      <c r="A14" s="87" t="s">
        <v>14</v>
      </c>
      <c r="B14" s="88" t="s">
        <v>15</v>
      </c>
      <c r="C14" s="135"/>
      <c r="D14" s="136"/>
      <c r="E14" s="137"/>
      <c r="F14" s="138"/>
    </row>
    <row r="15" spans="1:6" ht="30" customHeight="1" thickBot="1" x14ac:dyDescent="0.3">
      <c r="A15" s="70" t="s">
        <v>16</v>
      </c>
      <c r="B15" s="69" t="s">
        <v>184</v>
      </c>
      <c r="C15" s="18">
        <f>SUM(C16)</f>
        <v>0</v>
      </c>
      <c r="D15" s="23">
        <v>0</v>
      </c>
      <c r="E15" s="27">
        <v>0</v>
      </c>
      <c r="F15" s="31">
        <v>0</v>
      </c>
    </row>
    <row r="16" spans="1:6" ht="30" customHeight="1" thickBot="1" x14ac:dyDescent="0.3">
      <c r="A16" s="66" t="s">
        <v>5</v>
      </c>
      <c r="B16" s="68" t="s">
        <v>183</v>
      </c>
      <c r="C16" s="17">
        <f>Cuestionario!C17</f>
        <v>0</v>
      </c>
      <c r="D16" s="22">
        <v>0</v>
      </c>
      <c r="E16" s="26">
        <v>0</v>
      </c>
      <c r="F16" s="30">
        <v>0</v>
      </c>
    </row>
    <row r="17" spans="1:6" ht="30" customHeight="1" thickBot="1" x14ac:dyDescent="0.3">
      <c r="A17" s="7" t="s">
        <v>17</v>
      </c>
      <c r="B17" s="8" t="s">
        <v>185</v>
      </c>
      <c r="C17" s="18">
        <f>SUM(C18:C26)</f>
        <v>0</v>
      </c>
      <c r="D17" s="23">
        <f t="shared" ref="D17:F17" si="3">SUM(D18:D26)</f>
        <v>0</v>
      </c>
      <c r="E17" s="27">
        <f t="shared" si="3"/>
        <v>0</v>
      </c>
      <c r="F17" s="31">
        <f t="shared" si="3"/>
        <v>0</v>
      </c>
    </row>
    <row r="18" spans="1:6" ht="30" customHeight="1" thickBot="1" x14ac:dyDescent="0.3">
      <c r="A18" s="1" t="s">
        <v>5</v>
      </c>
      <c r="B18" s="4" t="s">
        <v>18</v>
      </c>
      <c r="C18" s="17">
        <f>Cuestionario!C19</f>
        <v>0</v>
      </c>
      <c r="D18" s="22">
        <v>0</v>
      </c>
      <c r="E18" s="26">
        <v>0</v>
      </c>
      <c r="F18" s="30">
        <f>Cuestionario!C19</f>
        <v>0</v>
      </c>
    </row>
    <row r="19" spans="1:6" ht="30" customHeight="1" thickBot="1" x14ac:dyDescent="0.3">
      <c r="A19" s="1" t="s">
        <v>7</v>
      </c>
      <c r="B19" s="4" t="s">
        <v>19</v>
      </c>
      <c r="C19" s="17">
        <f>Cuestionario!C20</f>
        <v>0</v>
      </c>
      <c r="D19" s="22">
        <v>0</v>
      </c>
      <c r="E19" s="26">
        <v>0</v>
      </c>
      <c r="F19" s="30">
        <f>Cuestionario!C20</f>
        <v>0</v>
      </c>
    </row>
    <row r="20" spans="1:6" ht="30" customHeight="1" thickBot="1" x14ac:dyDescent="0.3">
      <c r="A20" s="1" t="s">
        <v>9</v>
      </c>
      <c r="B20" s="4" t="s">
        <v>20</v>
      </c>
      <c r="C20" s="17">
        <f>Cuestionario!C21</f>
        <v>0</v>
      </c>
      <c r="D20" s="22">
        <v>0</v>
      </c>
      <c r="E20" s="26">
        <v>0</v>
      </c>
      <c r="F20" s="30">
        <f>Cuestionario!C21</f>
        <v>0</v>
      </c>
    </row>
    <row r="21" spans="1:6" ht="30" customHeight="1" thickBot="1" x14ac:dyDescent="0.3">
      <c r="A21" s="1" t="s">
        <v>21</v>
      </c>
      <c r="B21" s="4" t="s">
        <v>22</v>
      </c>
      <c r="C21" s="17">
        <f>Cuestionario!C22</f>
        <v>0</v>
      </c>
      <c r="D21" s="22">
        <v>0</v>
      </c>
      <c r="E21" s="26">
        <v>0</v>
      </c>
      <c r="F21" s="30">
        <f>Cuestionario!C22</f>
        <v>0</v>
      </c>
    </row>
    <row r="22" spans="1:6" ht="30" customHeight="1" thickBot="1" x14ac:dyDescent="0.3">
      <c r="A22" s="1" t="s">
        <v>23</v>
      </c>
      <c r="B22" s="4" t="s">
        <v>24</v>
      </c>
      <c r="C22" s="17">
        <f>Cuestionario!C23</f>
        <v>0</v>
      </c>
      <c r="D22" s="22">
        <v>0</v>
      </c>
      <c r="E22" s="26">
        <v>0</v>
      </c>
      <c r="F22" s="30">
        <f>Cuestionario!C23</f>
        <v>0</v>
      </c>
    </row>
    <row r="23" spans="1:6" ht="30" customHeight="1" thickBot="1" x14ac:dyDescent="0.3">
      <c r="A23" s="1" t="s">
        <v>25</v>
      </c>
      <c r="B23" s="4" t="s">
        <v>26</v>
      </c>
      <c r="C23" s="17">
        <f>Cuestionario!C24</f>
        <v>0</v>
      </c>
      <c r="D23" s="22">
        <v>0</v>
      </c>
      <c r="E23" s="26">
        <v>0</v>
      </c>
      <c r="F23" s="30">
        <v>0</v>
      </c>
    </row>
    <row r="24" spans="1:6" ht="30" customHeight="1" thickBot="1" x14ac:dyDescent="0.3">
      <c r="A24" s="1" t="s">
        <v>27</v>
      </c>
      <c r="B24" s="4" t="s">
        <v>28</v>
      </c>
      <c r="C24" s="17">
        <f>Cuestionario!C25</f>
        <v>0</v>
      </c>
      <c r="D24" s="22">
        <v>0</v>
      </c>
      <c r="E24" s="26">
        <v>0</v>
      </c>
      <c r="F24" s="30">
        <f>Cuestionario!C25</f>
        <v>0</v>
      </c>
    </row>
    <row r="25" spans="1:6" ht="30" customHeight="1" thickBot="1" x14ac:dyDescent="0.3">
      <c r="A25" s="1" t="s">
        <v>29</v>
      </c>
      <c r="B25" s="4" t="s">
        <v>30</v>
      </c>
      <c r="C25" s="17">
        <f>Cuestionario!C26</f>
        <v>0</v>
      </c>
      <c r="D25" s="22">
        <f>Cuestionario!C26</f>
        <v>0</v>
      </c>
      <c r="E25" s="26">
        <f>Cuestionario!C26</f>
        <v>0</v>
      </c>
      <c r="F25" s="30">
        <v>0</v>
      </c>
    </row>
    <row r="26" spans="1:6" ht="30" customHeight="1" thickBot="1" x14ac:dyDescent="0.3">
      <c r="A26" s="1" t="s">
        <v>31</v>
      </c>
      <c r="B26" s="4" t="s">
        <v>32</v>
      </c>
      <c r="C26" s="17">
        <f>Cuestionario!D27</f>
        <v>0</v>
      </c>
      <c r="D26" s="22">
        <f>Cuestionario!D27</f>
        <v>0</v>
      </c>
      <c r="E26" s="26">
        <f>Cuestionario!D27</f>
        <v>0</v>
      </c>
      <c r="F26" s="30">
        <v>0</v>
      </c>
    </row>
    <row r="27" spans="1:6" ht="30" customHeight="1" thickBot="1" x14ac:dyDescent="0.3">
      <c r="A27" s="7" t="s">
        <v>33</v>
      </c>
      <c r="B27" s="8" t="s">
        <v>186</v>
      </c>
      <c r="C27" s="18">
        <f>SUM(C28:C35)</f>
        <v>0</v>
      </c>
      <c r="D27" s="23">
        <f t="shared" ref="D27:F27" si="4">SUM(D28:D35)</f>
        <v>0</v>
      </c>
      <c r="E27" s="27">
        <f t="shared" si="4"/>
        <v>0</v>
      </c>
      <c r="F27" s="31">
        <f t="shared" si="4"/>
        <v>0</v>
      </c>
    </row>
    <row r="28" spans="1:6" ht="30" customHeight="1" thickBot="1" x14ac:dyDescent="0.3">
      <c r="A28" s="1" t="s">
        <v>5</v>
      </c>
      <c r="B28" s="4" t="s">
        <v>34</v>
      </c>
      <c r="C28" s="17">
        <f>Cuestionario!C29</f>
        <v>0</v>
      </c>
      <c r="D28" s="22">
        <v>0</v>
      </c>
      <c r="E28" s="26">
        <v>0</v>
      </c>
      <c r="F28" s="30">
        <v>0</v>
      </c>
    </row>
    <row r="29" spans="1:6" ht="30" customHeight="1" thickBot="1" x14ac:dyDescent="0.3">
      <c r="A29" s="1" t="s">
        <v>7</v>
      </c>
      <c r="B29" s="4" t="s">
        <v>35</v>
      </c>
      <c r="C29" s="17">
        <f>Cuestionario!C30</f>
        <v>0</v>
      </c>
      <c r="D29" s="22">
        <v>0</v>
      </c>
      <c r="E29" s="26">
        <v>0</v>
      </c>
      <c r="F29" s="30">
        <v>0</v>
      </c>
    </row>
    <row r="30" spans="1:6" ht="30" customHeight="1" thickBot="1" x14ac:dyDescent="0.3">
      <c r="A30" s="1" t="s">
        <v>9</v>
      </c>
      <c r="B30" s="4" t="s">
        <v>36</v>
      </c>
      <c r="C30" s="17">
        <f>Cuestionario!D31</f>
        <v>0</v>
      </c>
      <c r="D30" s="22">
        <v>0</v>
      </c>
      <c r="E30" s="26">
        <v>0</v>
      </c>
      <c r="F30" s="30">
        <v>0</v>
      </c>
    </row>
    <row r="31" spans="1:6" ht="30" customHeight="1" thickBot="1" x14ac:dyDescent="0.3">
      <c r="A31" s="1" t="s">
        <v>21</v>
      </c>
      <c r="B31" s="4" t="s">
        <v>37</v>
      </c>
      <c r="C31" s="17">
        <f>Cuestionario!D32</f>
        <v>0</v>
      </c>
      <c r="D31" s="22">
        <v>0</v>
      </c>
      <c r="E31" s="26">
        <v>0</v>
      </c>
      <c r="F31" s="30">
        <v>0</v>
      </c>
    </row>
    <row r="32" spans="1:6" ht="30" customHeight="1" thickBot="1" x14ac:dyDescent="0.3">
      <c r="A32" s="1" t="s">
        <v>23</v>
      </c>
      <c r="B32" s="4" t="s">
        <v>38</v>
      </c>
      <c r="C32" s="17">
        <f>Cuestionario!D33</f>
        <v>0</v>
      </c>
      <c r="D32" s="22">
        <v>0</v>
      </c>
      <c r="E32" s="26">
        <v>0</v>
      </c>
      <c r="F32" s="30">
        <v>0</v>
      </c>
    </row>
    <row r="33" spans="1:6" ht="30" customHeight="1" thickBot="1" x14ac:dyDescent="0.3">
      <c r="A33" s="1" t="s">
        <v>25</v>
      </c>
      <c r="B33" s="4" t="s">
        <v>39</v>
      </c>
      <c r="C33" s="17">
        <f>Cuestionario!C34</f>
        <v>0</v>
      </c>
      <c r="D33" s="22">
        <v>0</v>
      </c>
      <c r="E33" s="26">
        <v>0</v>
      </c>
      <c r="F33" s="30">
        <v>0</v>
      </c>
    </row>
    <row r="34" spans="1:6" ht="30" customHeight="1" thickBot="1" x14ac:dyDescent="0.3">
      <c r="A34" s="1" t="s">
        <v>27</v>
      </c>
      <c r="B34" s="4" t="s">
        <v>40</v>
      </c>
      <c r="C34" s="17">
        <f>Cuestionario!C35</f>
        <v>0</v>
      </c>
      <c r="D34" s="22">
        <v>0</v>
      </c>
      <c r="E34" s="26">
        <v>0</v>
      </c>
      <c r="F34" s="30">
        <f>Cuestionario!C35</f>
        <v>0</v>
      </c>
    </row>
    <row r="35" spans="1:6" ht="30" customHeight="1" thickBot="1" x14ac:dyDescent="0.3">
      <c r="A35" s="1" t="s">
        <v>29</v>
      </c>
      <c r="B35" s="4" t="s">
        <v>41</v>
      </c>
      <c r="C35" s="17">
        <f>Cuestionario!C36</f>
        <v>0</v>
      </c>
      <c r="D35" s="22">
        <v>0</v>
      </c>
      <c r="E35" s="26">
        <v>0</v>
      </c>
      <c r="F35" s="30">
        <f>Cuestionario!C36</f>
        <v>0</v>
      </c>
    </row>
    <row r="36" spans="1:6" ht="30" customHeight="1" thickBot="1" x14ac:dyDescent="0.3">
      <c r="A36" s="7" t="s">
        <v>42</v>
      </c>
      <c r="B36" s="8" t="s">
        <v>43</v>
      </c>
      <c r="C36" s="18">
        <f>SUM(C37:C38)</f>
        <v>0</v>
      </c>
      <c r="D36" s="23">
        <f t="shared" ref="D36:F36" si="5">SUM(D37:D38)</f>
        <v>0</v>
      </c>
      <c r="E36" s="27">
        <f t="shared" si="5"/>
        <v>0</v>
      </c>
      <c r="F36" s="31">
        <f t="shared" si="5"/>
        <v>0</v>
      </c>
    </row>
    <row r="37" spans="1:6" ht="30" customHeight="1" thickBot="1" x14ac:dyDescent="0.3">
      <c r="A37" s="1" t="s">
        <v>5</v>
      </c>
      <c r="B37" s="4" t="s">
        <v>44</v>
      </c>
      <c r="C37" s="17">
        <f>Cuestionario!C38</f>
        <v>0</v>
      </c>
      <c r="D37" s="22">
        <v>0</v>
      </c>
      <c r="E37" s="26">
        <v>0</v>
      </c>
      <c r="F37" s="30">
        <v>0</v>
      </c>
    </row>
    <row r="38" spans="1:6" ht="30" customHeight="1" thickBot="1" x14ac:dyDescent="0.3">
      <c r="A38" s="1" t="s">
        <v>7</v>
      </c>
      <c r="B38" s="4" t="s">
        <v>45</v>
      </c>
      <c r="C38" s="17">
        <f>Cuestionario!C39</f>
        <v>0</v>
      </c>
      <c r="D38" s="22">
        <v>0</v>
      </c>
      <c r="E38" s="26">
        <v>0</v>
      </c>
      <c r="F38" s="30">
        <f>Cuestionario!C39</f>
        <v>0</v>
      </c>
    </row>
    <row r="39" spans="1:6" ht="30" customHeight="1" thickBot="1" x14ac:dyDescent="0.3">
      <c r="A39" s="125" t="s">
        <v>46</v>
      </c>
      <c r="B39" s="115" t="s">
        <v>47</v>
      </c>
      <c r="C39" s="135"/>
      <c r="D39" s="136"/>
      <c r="E39" s="137"/>
      <c r="F39" s="138"/>
    </row>
    <row r="40" spans="1:6" ht="30" customHeight="1" thickBot="1" x14ac:dyDescent="0.3">
      <c r="A40" s="70" t="s">
        <v>48</v>
      </c>
      <c r="B40" s="69" t="s">
        <v>244</v>
      </c>
      <c r="C40" s="18">
        <f>SUM(C41)</f>
        <v>0</v>
      </c>
      <c r="D40" s="23">
        <f t="shared" ref="D40:F40" si="6">SUM(D41)</f>
        <v>0</v>
      </c>
      <c r="E40" s="27">
        <f t="shared" si="6"/>
        <v>0</v>
      </c>
      <c r="F40" s="31">
        <f t="shared" si="6"/>
        <v>0</v>
      </c>
    </row>
    <row r="41" spans="1:6" ht="30" customHeight="1" thickBot="1" x14ac:dyDescent="0.3">
      <c r="A41" s="67" t="s">
        <v>5</v>
      </c>
      <c r="B41" s="68" t="s">
        <v>217</v>
      </c>
      <c r="C41" s="17">
        <f>Cuestionario!$C42</f>
        <v>0</v>
      </c>
      <c r="D41" s="22">
        <f>Cuestionario!$C42</f>
        <v>0</v>
      </c>
      <c r="E41" s="26">
        <f>Cuestionario!$C42</f>
        <v>0</v>
      </c>
      <c r="F41" s="30">
        <v>0</v>
      </c>
    </row>
    <row r="42" spans="1:6" ht="30" customHeight="1" thickBot="1" x14ac:dyDescent="0.3">
      <c r="A42" s="70" t="s">
        <v>49</v>
      </c>
      <c r="B42" s="69" t="s">
        <v>231</v>
      </c>
      <c r="C42" s="18">
        <f>SUM(C43:C44)</f>
        <v>0</v>
      </c>
      <c r="D42" s="18">
        <f t="shared" ref="D42:F42" si="7">SUM(D43:D44)</f>
        <v>0</v>
      </c>
      <c r="E42" s="18">
        <f t="shared" si="7"/>
        <v>0</v>
      </c>
      <c r="F42" s="18">
        <f t="shared" si="7"/>
        <v>0</v>
      </c>
    </row>
    <row r="43" spans="1:6" s="41" customFormat="1" ht="30" customHeight="1" thickBot="1" x14ac:dyDescent="0.3">
      <c r="A43" s="73" t="s">
        <v>5</v>
      </c>
      <c r="B43" s="74" t="s">
        <v>232</v>
      </c>
      <c r="C43" s="17">
        <f>Cuestionario!C44</f>
        <v>0</v>
      </c>
      <c r="D43" s="22">
        <v>0</v>
      </c>
      <c r="E43" s="26">
        <v>0</v>
      </c>
      <c r="F43" s="30">
        <f>Cuestionario!C44</f>
        <v>0</v>
      </c>
    </row>
    <row r="44" spans="1:6" ht="30" customHeight="1" thickBot="1" x14ac:dyDescent="0.3">
      <c r="A44" s="66" t="s">
        <v>7</v>
      </c>
      <c r="B44" s="68" t="s">
        <v>218</v>
      </c>
      <c r="C44" s="17">
        <f>Cuestionario!C45</f>
        <v>0</v>
      </c>
      <c r="D44" s="22">
        <v>0</v>
      </c>
      <c r="E44" s="26">
        <v>0</v>
      </c>
      <c r="F44" s="30">
        <f>Cuestionario!C45</f>
        <v>0</v>
      </c>
    </row>
    <row r="45" spans="1:6" ht="30" customHeight="1" thickBot="1" x14ac:dyDescent="0.3">
      <c r="A45" s="70" t="s">
        <v>50</v>
      </c>
      <c r="B45" s="69" t="s">
        <v>190</v>
      </c>
      <c r="C45" s="18">
        <f>SUM(C46)</f>
        <v>0</v>
      </c>
      <c r="D45" s="23">
        <f t="shared" ref="D45:F45" si="8">SUM(D46)</f>
        <v>0</v>
      </c>
      <c r="E45" s="27">
        <f t="shared" si="8"/>
        <v>0</v>
      </c>
      <c r="F45" s="31">
        <f t="shared" si="8"/>
        <v>0</v>
      </c>
    </row>
    <row r="46" spans="1:6" ht="30" customHeight="1" thickBot="1" x14ac:dyDescent="0.3">
      <c r="A46" s="66" t="s">
        <v>5</v>
      </c>
      <c r="B46" s="68" t="s">
        <v>188</v>
      </c>
      <c r="C46" s="17">
        <f>Cuestionario!C47</f>
        <v>0</v>
      </c>
      <c r="D46" s="22">
        <f>Cuestionario!C47</f>
        <v>0</v>
      </c>
      <c r="E46" s="26">
        <v>0</v>
      </c>
      <c r="F46" s="30">
        <f>Cuestionario!C47</f>
        <v>0</v>
      </c>
    </row>
    <row r="47" spans="1:6" ht="30" customHeight="1" thickBot="1" x14ac:dyDescent="0.3">
      <c r="A47" s="70" t="s">
        <v>51</v>
      </c>
      <c r="B47" s="69" t="s">
        <v>191</v>
      </c>
      <c r="C47" s="18">
        <f>SUM(C48:C51)</f>
        <v>0</v>
      </c>
      <c r="D47" s="23">
        <f t="shared" ref="D47:F47" si="9">SUM(D48:D51)</f>
        <v>0</v>
      </c>
      <c r="E47" s="27">
        <f t="shared" si="9"/>
        <v>0</v>
      </c>
      <c r="F47" s="31">
        <f t="shared" si="9"/>
        <v>0</v>
      </c>
    </row>
    <row r="48" spans="1:6" ht="30" customHeight="1" thickBot="1" x14ac:dyDescent="0.3">
      <c r="A48" s="1" t="s">
        <v>5</v>
      </c>
      <c r="B48" s="4" t="s">
        <v>52</v>
      </c>
      <c r="C48" s="17">
        <f>Cuestionario!C49</f>
        <v>0</v>
      </c>
      <c r="D48" s="22">
        <v>0</v>
      </c>
      <c r="E48" s="26">
        <f>Cuestionario!C49</f>
        <v>0</v>
      </c>
      <c r="F48" s="30">
        <f>Cuestionario!C49</f>
        <v>0</v>
      </c>
    </row>
    <row r="49" spans="1:6" ht="30" customHeight="1" thickBot="1" x14ac:dyDescent="0.3">
      <c r="A49" s="1" t="s">
        <v>7</v>
      </c>
      <c r="B49" s="4" t="s">
        <v>53</v>
      </c>
      <c r="C49" s="17">
        <f>Cuestionario!C50</f>
        <v>0</v>
      </c>
      <c r="D49" s="22">
        <v>0</v>
      </c>
      <c r="E49" s="26">
        <f>Cuestionario!C50</f>
        <v>0</v>
      </c>
      <c r="F49" s="30">
        <v>0</v>
      </c>
    </row>
    <row r="50" spans="1:6" ht="30" customHeight="1" thickBot="1" x14ac:dyDescent="0.3">
      <c r="A50" s="1" t="s">
        <v>9</v>
      </c>
      <c r="B50" s="4" t="s">
        <v>54</v>
      </c>
      <c r="C50" s="17">
        <v>0</v>
      </c>
      <c r="D50" s="22">
        <f>Cuestionario!C51</f>
        <v>0</v>
      </c>
      <c r="E50" s="26">
        <f>Cuestionario!C51</f>
        <v>0</v>
      </c>
      <c r="F50" s="30">
        <v>0</v>
      </c>
    </row>
    <row r="51" spans="1:6" ht="30" customHeight="1" thickBot="1" x14ac:dyDescent="0.3">
      <c r="A51" s="1" t="s">
        <v>21</v>
      </c>
      <c r="B51" s="4" t="s">
        <v>55</v>
      </c>
      <c r="C51" s="17">
        <v>0</v>
      </c>
      <c r="D51" s="22">
        <f>Cuestionario!C52</f>
        <v>0</v>
      </c>
      <c r="E51" s="26">
        <f>Cuestionario!C52</f>
        <v>0</v>
      </c>
      <c r="F51" s="30">
        <v>0</v>
      </c>
    </row>
    <row r="52" spans="1:6" ht="30" customHeight="1" thickBot="1" x14ac:dyDescent="0.3">
      <c r="A52" s="70" t="s">
        <v>56</v>
      </c>
      <c r="B52" s="69" t="s">
        <v>57</v>
      </c>
      <c r="C52" s="18">
        <f>SUM(C53)</f>
        <v>0</v>
      </c>
      <c r="D52" s="23">
        <f t="shared" ref="D52:F52" si="10">SUM(D53)</f>
        <v>0</v>
      </c>
      <c r="E52" s="27">
        <f t="shared" si="10"/>
        <v>0</v>
      </c>
      <c r="F52" s="31">
        <f t="shared" si="10"/>
        <v>0</v>
      </c>
    </row>
    <row r="53" spans="1:6" ht="30" customHeight="1" thickBot="1" x14ac:dyDescent="0.3">
      <c r="A53" s="66" t="s">
        <v>5</v>
      </c>
      <c r="B53" s="68" t="s">
        <v>192</v>
      </c>
      <c r="C53" s="17">
        <f>Cuestionario!$C54</f>
        <v>0</v>
      </c>
      <c r="D53" s="22">
        <f>Cuestionario!$C54</f>
        <v>0</v>
      </c>
      <c r="E53" s="26">
        <f>Cuestionario!$C54</f>
        <v>0</v>
      </c>
      <c r="F53" s="30">
        <f>Cuestionario!$C54</f>
        <v>0</v>
      </c>
    </row>
    <row r="54" spans="1:6" ht="30" customHeight="1" thickBot="1" x14ac:dyDescent="0.3">
      <c r="A54" s="87" t="s">
        <v>58</v>
      </c>
      <c r="B54" s="88" t="s">
        <v>59</v>
      </c>
      <c r="C54" s="135"/>
      <c r="D54" s="136"/>
      <c r="E54" s="137"/>
      <c r="F54" s="138"/>
    </row>
    <row r="55" spans="1:6" ht="30" customHeight="1" thickBot="1" x14ac:dyDescent="0.3">
      <c r="A55" s="70" t="s">
        <v>60</v>
      </c>
      <c r="B55" s="69" t="s">
        <v>194</v>
      </c>
      <c r="C55" s="18">
        <f>SUM(C56:C58)</f>
        <v>0</v>
      </c>
      <c r="D55" s="23">
        <f t="shared" ref="D55:F55" si="11">SUM(D56:D58)</f>
        <v>0</v>
      </c>
      <c r="E55" s="27">
        <f t="shared" si="11"/>
        <v>0</v>
      </c>
      <c r="F55" s="31">
        <f t="shared" si="11"/>
        <v>0</v>
      </c>
    </row>
    <row r="56" spans="1:6" s="10" customFormat="1" ht="30" customHeight="1" thickBot="1" x14ac:dyDescent="0.3">
      <c r="A56" s="79" t="s">
        <v>193</v>
      </c>
      <c r="B56" s="75" t="s">
        <v>196</v>
      </c>
      <c r="C56" s="19">
        <f>Cuestionario!C57</f>
        <v>0</v>
      </c>
      <c r="D56" s="24">
        <v>0</v>
      </c>
      <c r="E56" s="28">
        <v>0</v>
      </c>
      <c r="F56" s="32">
        <f>Cuestionario!C57</f>
        <v>0</v>
      </c>
    </row>
    <row r="57" spans="1:6" s="10" customFormat="1" ht="30" customHeight="1" thickBot="1" x14ac:dyDescent="0.3">
      <c r="A57" s="79" t="s">
        <v>7</v>
      </c>
      <c r="B57" s="75" t="s">
        <v>197</v>
      </c>
      <c r="C57" s="19">
        <f>Cuestionario!C58</f>
        <v>0</v>
      </c>
      <c r="D57" s="24">
        <v>0</v>
      </c>
      <c r="E57" s="28">
        <v>0</v>
      </c>
      <c r="F57" s="32">
        <f>Cuestionario!C58</f>
        <v>0</v>
      </c>
    </row>
    <row r="58" spans="1:6" ht="30" customHeight="1" thickBot="1" x14ac:dyDescent="0.3">
      <c r="A58" s="66" t="s">
        <v>9</v>
      </c>
      <c r="B58" s="76" t="s">
        <v>198</v>
      </c>
      <c r="C58" s="19">
        <f>Cuestionario!C59</f>
        <v>0</v>
      </c>
      <c r="D58" s="22">
        <v>0</v>
      </c>
      <c r="E58" s="26">
        <v>0</v>
      </c>
      <c r="F58" s="32">
        <f>Cuestionario!C59</f>
        <v>0</v>
      </c>
    </row>
    <row r="59" spans="1:6" ht="30" customHeight="1" thickBot="1" x14ac:dyDescent="0.3">
      <c r="A59" s="70" t="s">
        <v>233</v>
      </c>
      <c r="B59" s="69" t="s">
        <v>195</v>
      </c>
      <c r="C59" s="18">
        <f>SUM(C60:C63)</f>
        <v>0</v>
      </c>
      <c r="D59" s="23">
        <f t="shared" ref="D59:F59" si="12">SUM(D60:D63)</f>
        <v>0</v>
      </c>
      <c r="E59" s="27">
        <f t="shared" si="12"/>
        <v>0</v>
      </c>
      <c r="F59" s="31">
        <f t="shared" si="12"/>
        <v>0</v>
      </c>
    </row>
    <row r="60" spans="1:6" ht="30" customHeight="1" thickBot="1" x14ac:dyDescent="0.3">
      <c r="A60" s="66" t="s">
        <v>5</v>
      </c>
      <c r="B60" s="4" t="s">
        <v>62</v>
      </c>
      <c r="C60" s="17">
        <v>0</v>
      </c>
      <c r="D60" s="22">
        <f>Cuestionario!$C61</f>
        <v>0</v>
      </c>
      <c r="E60" s="26">
        <f>Cuestionario!$C61</f>
        <v>0</v>
      </c>
      <c r="F60" s="30">
        <v>0</v>
      </c>
    </row>
    <row r="61" spans="1:6" ht="30" customHeight="1" thickBot="1" x14ac:dyDescent="0.3">
      <c r="A61" s="66" t="s">
        <v>7</v>
      </c>
      <c r="B61" s="4" t="s">
        <v>63</v>
      </c>
      <c r="C61" s="17">
        <v>0</v>
      </c>
      <c r="D61" s="22">
        <f>Cuestionario!$C62</f>
        <v>0</v>
      </c>
      <c r="E61" s="26">
        <f>Cuestionario!$C62</f>
        <v>0</v>
      </c>
      <c r="F61" s="30">
        <f>Cuestionario!$C62</f>
        <v>0</v>
      </c>
    </row>
    <row r="62" spans="1:6" ht="30" customHeight="1" thickBot="1" x14ac:dyDescent="0.3">
      <c r="A62" s="66" t="s">
        <v>9</v>
      </c>
      <c r="B62" s="4" t="s">
        <v>64</v>
      </c>
      <c r="C62" s="17">
        <v>0</v>
      </c>
      <c r="D62" s="22">
        <v>0</v>
      </c>
      <c r="E62" s="26">
        <f>Cuestionario!$C63</f>
        <v>0</v>
      </c>
      <c r="F62" s="30">
        <f>Cuestionario!$C63</f>
        <v>0</v>
      </c>
    </row>
    <row r="63" spans="1:6" ht="30" customHeight="1" thickBot="1" x14ac:dyDescent="0.3">
      <c r="A63" s="66" t="s">
        <v>21</v>
      </c>
      <c r="B63" s="4" t="s">
        <v>65</v>
      </c>
      <c r="C63" s="17">
        <f>Cuestionario!C64</f>
        <v>0</v>
      </c>
      <c r="D63" s="22">
        <f>Cuestionario!$C64</f>
        <v>0</v>
      </c>
      <c r="E63" s="26">
        <f>Cuestionario!$C64</f>
        <v>0</v>
      </c>
      <c r="F63" s="30">
        <v>0</v>
      </c>
    </row>
    <row r="64" spans="1:6" ht="30" customHeight="1" thickBot="1" x14ac:dyDescent="0.3">
      <c r="A64" s="70" t="s">
        <v>234</v>
      </c>
      <c r="B64" s="78" t="s">
        <v>201</v>
      </c>
      <c r="C64" s="18">
        <f>SUM(C65:C68)</f>
        <v>0</v>
      </c>
      <c r="D64" s="23">
        <f>SUM(D65:D68)</f>
        <v>0</v>
      </c>
      <c r="E64" s="27">
        <f>SUM(E65:E68)</f>
        <v>0</v>
      </c>
      <c r="F64" s="31">
        <f>SUM(F65:F68)</f>
        <v>0</v>
      </c>
    </row>
    <row r="65" spans="1:6" ht="30" customHeight="1" thickBot="1" x14ac:dyDescent="0.3">
      <c r="A65" s="66" t="s">
        <v>5</v>
      </c>
      <c r="B65" s="4" t="s">
        <v>66</v>
      </c>
      <c r="C65" s="17">
        <f>Cuestionario!C66</f>
        <v>0</v>
      </c>
      <c r="D65" s="22">
        <f>Cuestionario!C66</f>
        <v>0</v>
      </c>
      <c r="E65" s="26">
        <v>0</v>
      </c>
      <c r="F65" s="30">
        <f>Cuestionario!$C66</f>
        <v>0</v>
      </c>
    </row>
    <row r="66" spans="1:6" ht="30" customHeight="1" thickBot="1" x14ac:dyDescent="0.3">
      <c r="A66" s="66" t="s">
        <v>7</v>
      </c>
      <c r="B66" s="4" t="s">
        <v>67</v>
      </c>
      <c r="C66" s="17">
        <v>0</v>
      </c>
      <c r="D66" s="22">
        <f>Cuestionario!$C67</f>
        <v>0</v>
      </c>
      <c r="E66" s="26">
        <f>Cuestionario!$C67</f>
        <v>0</v>
      </c>
      <c r="F66" s="30">
        <f>Cuestionario!$C67</f>
        <v>0</v>
      </c>
    </row>
    <row r="67" spans="1:6" ht="30" customHeight="1" thickBot="1" x14ac:dyDescent="0.3">
      <c r="A67" s="66" t="s">
        <v>9</v>
      </c>
      <c r="B67" s="4" t="s">
        <v>68</v>
      </c>
      <c r="C67" s="17">
        <v>0</v>
      </c>
      <c r="D67" s="22">
        <f>Cuestionario!C68</f>
        <v>0</v>
      </c>
      <c r="E67" s="26">
        <f>Cuestionario!$C68</f>
        <v>0</v>
      </c>
      <c r="F67" s="30">
        <f>Cuestionario!$C68</f>
        <v>0</v>
      </c>
    </row>
    <row r="68" spans="1:6" ht="30" customHeight="1" thickBot="1" x14ac:dyDescent="0.3">
      <c r="A68" s="66" t="s">
        <v>21</v>
      </c>
      <c r="B68" s="4" t="s">
        <v>69</v>
      </c>
      <c r="C68" s="17">
        <f>Cuestionario!C69</f>
        <v>0</v>
      </c>
      <c r="D68" s="22">
        <f>Cuestionario!C69</f>
        <v>0</v>
      </c>
      <c r="E68" s="26">
        <f>Cuestionario!$C69</f>
        <v>0</v>
      </c>
      <c r="F68" s="30">
        <f>Cuestionario!$C69</f>
        <v>0</v>
      </c>
    </row>
    <row r="69" spans="1:6" ht="30" customHeight="1" thickBot="1" x14ac:dyDescent="0.3">
      <c r="A69" s="70" t="s">
        <v>235</v>
      </c>
      <c r="B69" s="78" t="s">
        <v>70</v>
      </c>
      <c r="C69" s="18">
        <f>(C70+C71+(IF(C72=1,3,0)+IF(C73=1,2,0)+IF(C74=1,1,0)))</f>
        <v>0</v>
      </c>
      <c r="D69" s="23">
        <f t="shared" ref="D69:F69" si="13">SUM(D70:D74)</f>
        <v>0</v>
      </c>
      <c r="E69" s="27">
        <f t="shared" si="13"/>
        <v>0</v>
      </c>
      <c r="F69" s="31">
        <f t="shared" si="13"/>
        <v>0</v>
      </c>
    </row>
    <row r="70" spans="1:6" ht="30" customHeight="1" thickBot="1" x14ac:dyDescent="0.3">
      <c r="A70" s="66" t="s">
        <v>5</v>
      </c>
      <c r="B70" s="4" t="s">
        <v>71</v>
      </c>
      <c r="C70" s="17">
        <f>Cuestionario!C71</f>
        <v>0</v>
      </c>
      <c r="D70" s="22">
        <v>0</v>
      </c>
      <c r="E70" s="26">
        <v>0</v>
      </c>
      <c r="F70" s="30">
        <f>Cuestionario!C71</f>
        <v>0</v>
      </c>
    </row>
    <row r="71" spans="1:6" ht="30" customHeight="1" thickBot="1" x14ac:dyDescent="0.3">
      <c r="A71" s="66" t="s">
        <v>7</v>
      </c>
      <c r="B71" s="4" t="s">
        <v>72</v>
      </c>
      <c r="C71" s="17">
        <f>Cuestionario!C72</f>
        <v>0</v>
      </c>
      <c r="D71" s="22">
        <v>0</v>
      </c>
      <c r="E71" s="26">
        <v>0</v>
      </c>
      <c r="F71" s="30">
        <f>Cuestionario!C72</f>
        <v>0</v>
      </c>
    </row>
    <row r="72" spans="1:6" ht="30" customHeight="1" thickBot="1" x14ac:dyDescent="0.3">
      <c r="A72" s="82" t="s">
        <v>219</v>
      </c>
      <c r="B72" s="83" t="s">
        <v>73</v>
      </c>
      <c r="C72" s="17">
        <f>Cuestionario!C73</f>
        <v>0</v>
      </c>
      <c r="D72" s="22">
        <v>0</v>
      </c>
      <c r="E72" s="26">
        <v>0</v>
      </c>
      <c r="F72" s="30">
        <v>0</v>
      </c>
    </row>
    <row r="73" spans="1:6" ht="30" customHeight="1" thickBot="1" x14ac:dyDescent="0.3">
      <c r="A73" s="82" t="s">
        <v>220</v>
      </c>
      <c r="B73" s="83" t="s">
        <v>74</v>
      </c>
      <c r="C73" s="17">
        <f>Cuestionario!C74</f>
        <v>0</v>
      </c>
      <c r="D73" s="22">
        <v>0</v>
      </c>
      <c r="E73" s="26">
        <v>0</v>
      </c>
      <c r="F73" s="30">
        <v>0</v>
      </c>
    </row>
    <row r="74" spans="1:6" ht="30" customHeight="1" thickBot="1" x14ac:dyDescent="0.3">
      <c r="A74" s="82" t="s">
        <v>221</v>
      </c>
      <c r="B74" s="83" t="s">
        <v>75</v>
      </c>
      <c r="C74" s="17">
        <f>Cuestionario!C75</f>
        <v>0</v>
      </c>
      <c r="D74" s="22">
        <v>0</v>
      </c>
      <c r="E74" s="26">
        <v>0</v>
      </c>
      <c r="F74" s="30">
        <v>0</v>
      </c>
    </row>
    <row r="75" spans="1:6" ht="30" customHeight="1" thickBot="1" x14ac:dyDescent="0.3">
      <c r="A75" s="7" t="s">
        <v>76</v>
      </c>
      <c r="B75" s="8" t="s">
        <v>204</v>
      </c>
      <c r="C75" s="18">
        <f>SUM(C76:C79)</f>
        <v>0</v>
      </c>
      <c r="D75" s="23">
        <f t="shared" ref="D75:F75" si="14">SUM(D76:D79)</f>
        <v>0</v>
      </c>
      <c r="E75" s="27">
        <f t="shared" si="14"/>
        <v>0</v>
      </c>
      <c r="F75" s="31">
        <f t="shared" si="14"/>
        <v>0</v>
      </c>
    </row>
    <row r="76" spans="1:6" ht="30" customHeight="1" thickBot="1" x14ac:dyDescent="0.3">
      <c r="A76" s="1" t="s">
        <v>5</v>
      </c>
      <c r="B76" s="4" t="s">
        <v>77</v>
      </c>
      <c r="C76" s="17">
        <f>Cuestionario!C77</f>
        <v>0</v>
      </c>
      <c r="D76" s="22">
        <v>0</v>
      </c>
      <c r="E76" s="26">
        <f>Cuestionario!C77</f>
        <v>0</v>
      </c>
      <c r="F76" s="30">
        <v>0</v>
      </c>
    </row>
    <row r="77" spans="1:6" ht="30" customHeight="1" thickBot="1" x14ac:dyDescent="0.3">
      <c r="A77" s="1" t="s">
        <v>7</v>
      </c>
      <c r="B77" s="4" t="s">
        <v>78</v>
      </c>
      <c r="C77" s="17">
        <f>Cuestionario!C78</f>
        <v>0</v>
      </c>
      <c r="D77" s="22">
        <v>0</v>
      </c>
      <c r="E77" s="26">
        <f>Cuestionario!C78</f>
        <v>0</v>
      </c>
      <c r="F77" s="30">
        <v>0</v>
      </c>
    </row>
    <row r="78" spans="1:6" ht="30" customHeight="1" thickBot="1" x14ac:dyDescent="0.3">
      <c r="A78" s="1" t="s">
        <v>9</v>
      </c>
      <c r="B78" s="4" t="s">
        <v>79</v>
      </c>
      <c r="C78" s="17">
        <f>Cuestionario!C79</f>
        <v>0</v>
      </c>
      <c r="D78" s="22">
        <v>0</v>
      </c>
      <c r="E78" s="26">
        <v>0</v>
      </c>
      <c r="F78" s="30">
        <v>0</v>
      </c>
    </row>
    <row r="79" spans="1:6" ht="30" customHeight="1" thickBot="1" x14ac:dyDescent="0.3">
      <c r="A79" s="2" t="s">
        <v>21</v>
      </c>
      <c r="B79" s="5" t="s">
        <v>80</v>
      </c>
      <c r="C79" s="17">
        <f>Cuestionario!C80</f>
        <v>0</v>
      </c>
      <c r="D79" s="22">
        <v>0</v>
      </c>
      <c r="E79" s="26">
        <v>0</v>
      </c>
      <c r="F79" s="30">
        <v>0</v>
      </c>
    </row>
    <row r="80" spans="1:6" ht="30" customHeight="1" thickBot="1" x14ac:dyDescent="0.3">
      <c r="A80" s="87" t="s">
        <v>81</v>
      </c>
      <c r="B80" s="88" t="s">
        <v>82</v>
      </c>
      <c r="C80" s="135"/>
      <c r="D80" s="136"/>
      <c r="E80" s="137"/>
      <c r="F80" s="138"/>
    </row>
    <row r="81" spans="1:6" ht="30" customHeight="1" thickBot="1" x14ac:dyDescent="0.3">
      <c r="A81" s="7" t="s">
        <v>83</v>
      </c>
      <c r="B81" s="9" t="s">
        <v>203</v>
      </c>
      <c r="C81" s="18">
        <f>SUM(C82:C89)</f>
        <v>0</v>
      </c>
      <c r="D81" s="23">
        <f t="shared" ref="D81:F81" si="15">SUM(D82:D89)</f>
        <v>0</v>
      </c>
      <c r="E81" s="27">
        <f t="shared" si="15"/>
        <v>0</v>
      </c>
      <c r="F81" s="31">
        <f t="shared" si="15"/>
        <v>0</v>
      </c>
    </row>
    <row r="82" spans="1:6" ht="30" customHeight="1" thickBot="1" x14ac:dyDescent="0.3">
      <c r="A82" s="1" t="s">
        <v>5</v>
      </c>
      <c r="B82" s="4" t="s">
        <v>84</v>
      </c>
      <c r="C82" s="17">
        <f>Cuestionario!C83</f>
        <v>0</v>
      </c>
      <c r="D82" s="22">
        <v>0</v>
      </c>
      <c r="E82" s="26">
        <v>0</v>
      </c>
      <c r="F82" s="30">
        <f>Cuestionario!C83</f>
        <v>0</v>
      </c>
    </row>
    <row r="83" spans="1:6" ht="30" customHeight="1" thickBot="1" x14ac:dyDescent="0.3">
      <c r="A83" s="1" t="s">
        <v>7</v>
      </c>
      <c r="B83" s="4" t="s">
        <v>85</v>
      </c>
      <c r="C83" s="17">
        <v>0</v>
      </c>
      <c r="D83" s="22">
        <v>0</v>
      </c>
      <c r="E83" s="26">
        <v>0</v>
      </c>
      <c r="F83" s="30">
        <f>Cuestionario!C84</f>
        <v>0</v>
      </c>
    </row>
    <row r="84" spans="1:6" ht="30" customHeight="1" thickBot="1" x14ac:dyDescent="0.3">
      <c r="A84" s="1" t="s">
        <v>9</v>
      </c>
      <c r="B84" s="4" t="s">
        <v>86</v>
      </c>
      <c r="C84" s="17">
        <f>Cuestionario!C85</f>
        <v>0</v>
      </c>
      <c r="D84" s="22">
        <v>0</v>
      </c>
      <c r="E84" s="26">
        <v>0</v>
      </c>
      <c r="F84" s="30">
        <f>Cuestionario!C85</f>
        <v>0</v>
      </c>
    </row>
    <row r="85" spans="1:6" ht="30" customHeight="1" thickBot="1" x14ac:dyDescent="0.3">
      <c r="A85" s="1" t="s">
        <v>21</v>
      </c>
      <c r="B85" s="4" t="s">
        <v>87</v>
      </c>
      <c r="C85" s="17">
        <v>0</v>
      </c>
      <c r="D85" s="22">
        <v>0</v>
      </c>
      <c r="E85" s="26">
        <f>Cuestionario!C86</f>
        <v>0</v>
      </c>
      <c r="F85" s="30">
        <f>Cuestionario!C86</f>
        <v>0</v>
      </c>
    </row>
    <row r="86" spans="1:6" ht="30" customHeight="1" thickBot="1" x14ac:dyDescent="0.3">
      <c r="A86" s="1" t="s">
        <v>23</v>
      </c>
      <c r="B86" s="4" t="s">
        <v>88</v>
      </c>
      <c r="C86" s="17">
        <f>Cuestionario!C87</f>
        <v>0</v>
      </c>
      <c r="D86" s="22">
        <v>0</v>
      </c>
      <c r="E86" s="26">
        <f>Cuestionario!C87</f>
        <v>0</v>
      </c>
      <c r="F86" s="30">
        <f>Cuestionario!C87</f>
        <v>0</v>
      </c>
    </row>
    <row r="87" spans="1:6" ht="30" customHeight="1" thickBot="1" x14ac:dyDescent="0.3">
      <c r="A87" s="1" t="s">
        <v>25</v>
      </c>
      <c r="B87" s="4" t="s">
        <v>89</v>
      </c>
      <c r="C87" s="17">
        <f>Cuestionario!C88</f>
        <v>0</v>
      </c>
      <c r="D87" s="22">
        <f>Cuestionario!C88</f>
        <v>0</v>
      </c>
      <c r="E87" s="26">
        <v>0</v>
      </c>
      <c r="F87" s="30">
        <v>0</v>
      </c>
    </row>
    <row r="88" spans="1:6" ht="30" customHeight="1" thickBot="1" x14ac:dyDescent="0.3">
      <c r="A88" s="1" t="s">
        <v>27</v>
      </c>
      <c r="B88" s="4" t="s">
        <v>90</v>
      </c>
      <c r="C88" s="17">
        <f>Cuestionario!C89</f>
        <v>0</v>
      </c>
      <c r="D88" s="22">
        <v>0</v>
      </c>
      <c r="E88" s="26">
        <f>Cuestionario!C89</f>
        <v>0</v>
      </c>
      <c r="F88" s="30">
        <v>0</v>
      </c>
    </row>
    <row r="89" spans="1:6" ht="30" customHeight="1" thickBot="1" x14ac:dyDescent="0.3">
      <c r="A89" s="1" t="s">
        <v>29</v>
      </c>
      <c r="B89" s="4" t="s">
        <v>91</v>
      </c>
      <c r="C89" s="17">
        <f>Cuestionario!C90</f>
        <v>0</v>
      </c>
      <c r="D89" s="22">
        <v>0</v>
      </c>
      <c r="E89" s="26">
        <f>Cuestionario!C90</f>
        <v>0</v>
      </c>
      <c r="F89" s="30">
        <v>0</v>
      </c>
    </row>
    <row r="90" spans="1:6" ht="30" customHeight="1" thickBot="1" x14ac:dyDescent="0.3">
      <c r="A90" s="70" t="s">
        <v>92</v>
      </c>
      <c r="B90" s="78" t="s">
        <v>202</v>
      </c>
      <c r="C90" s="18">
        <f>SUM(C91:C92)</f>
        <v>0</v>
      </c>
      <c r="D90" s="23">
        <f>SUM(D91:D92)</f>
        <v>0</v>
      </c>
      <c r="E90" s="27">
        <f>SUM(E91:E92)</f>
        <v>0</v>
      </c>
      <c r="F90" s="31">
        <f>SUM(F91:F92)</f>
        <v>0</v>
      </c>
    </row>
    <row r="91" spans="1:6" ht="30" customHeight="1" thickBot="1" x14ac:dyDescent="0.3">
      <c r="A91" s="1" t="s">
        <v>5</v>
      </c>
      <c r="B91" s="4" t="s">
        <v>93</v>
      </c>
      <c r="C91" s="17">
        <f>Cuestionario!$C92</f>
        <v>0</v>
      </c>
      <c r="D91" s="22">
        <f>Cuestionario!$C92</f>
        <v>0</v>
      </c>
      <c r="E91" s="26">
        <f>Cuestionario!$C92</f>
        <v>0</v>
      </c>
      <c r="F91" s="30">
        <v>0</v>
      </c>
    </row>
    <row r="92" spans="1:6" ht="30" customHeight="1" thickBot="1" x14ac:dyDescent="0.3">
      <c r="A92" s="1" t="s">
        <v>7</v>
      </c>
      <c r="B92" s="4" t="s">
        <v>236</v>
      </c>
      <c r="C92" s="17">
        <f>Cuestionario!C92</f>
        <v>0</v>
      </c>
      <c r="D92" s="22">
        <f>Cuestionario!C92</f>
        <v>0</v>
      </c>
      <c r="E92" s="26">
        <f>Cuestionario!C92</f>
        <v>0</v>
      </c>
      <c r="F92" s="30">
        <f>Cuestionario!C92</f>
        <v>0</v>
      </c>
    </row>
    <row r="93" spans="1:6" ht="30" customHeight="1" thickBot="1" x14ac:dyDescent="0.3">
      <c r="A93" s="7" t="s">
        <v>94</v>
      </c>
      <c r="B93" s="9" t="s">
        <v>205</v>
      </c>
      <c r="C93" s="18">
        <f>SUM(C94:C104)</f>
        <v>0</v>
      </c>
      <c r="D93" s="23">
        <f t="shared" ref="D93:F93" si="16">SUM(D94:D104)</f>
        <v>0</v>
      </c>
      <c r="E93" s="27">
        <f t="shared" si="16"/>
        <v>0</v>
      </c>
      <c r="F93" s="31">
        <f t="shared" si="16"/>
        <v>0</v>
      </c>
    </row>
    <row r="94" spans="1:6" ht="30" customHeight="1" thickBot="1" x14ac:dyDescent="0.3">
      <c r="A94" s="1" t="s">
        <v>5</v>
      </c>
      <c r="B94" s="4" t="s">
        <v>95</v>
      </c>
      <c r="C94" s="17">
        <v>0</v>
      </c>
      <c r="D94" s="22">
        <v>0</v>
      </c>
      <c r="E94" s="26">
        <v>0</v>
      </c>
      <c r="F94" s="30">
        <f>Cuestionario!C95</f>
        <v>0</v>
      </c>
    </row>
    <row r="95" spans="1:6" ht="30" customHeight="1" thickBot="1" x14ac:dyDescent="0.3">
      <c r="A95" s="1" t="s">
        <v>7</v>
      </c>
      <c r="B95" s="4" t="s">
        <v>96</v>
      </c>
      <c r="C95" s="17">
        <v>0</v>
      </c>
      <c r="D95" s="22">
        <v>0</v>
      </c>
      <c r="E95" s="26">
        <v>0</v>
      </c>
      <c r="F95" s="30">
        <f>Cuestionario!C96</f>
        <v>0</v>
      </c>
    </row>
    <row r="96" spans="1:6" ht="30" customHeight="1" thickBot="1" x14ac:dyDescent="0.3">
      <c r="A96" s="1" t="s">
        <v>9</v>
      </c>
      <c r="B96" s="4" t="s">
        <v>97</v>
      </c>
      <c r="C96" s="17">
        <v>0</v>
      </c>
      <c r="D96" s="22">
        <v>0</v>
      </c>
      <c r="E96" s="26">
        <v>0</v>
      </c>
      <c r="F96" s="30">
        <f>Cuestionario!C97</f>
        <v>0</v>
      </c>
    </row>
    <row r="97" spans="1:6" ht="30" customHeight="1" thickBot="1" x14ac:dyDescent="0.3">
      <c r="A97" s="1" t="s">
        <v>21</v>
      </c>
      <c r="B97" s="4" t="s">
        <v>98</v>
      </c>
      <c r="C97" s="17">
        <f>Cuestionario!$C98</f>
        <v>0</v>
      </c>
      <c r="D97" s="22">
        <f>Cuestionario!$C98</f>
        <v>0</v>
      </c>
      <c r="E97" s="26">
        <v>0</v>
      </c>
      <c r="F97" s="30">
        <v>0</v>
      </c>
    </row>
    <row r="98" spans="1:6" ht="30" customHeight="1" thickBot="1" x14ac:dyDescent="0.3">
      <c r="A98" s="1" t="s">
        <v>23</v>
      </c>
      <c r="B98" s="4" t="s">
        <v>99</v>
      </c>
      <c r="C98" s="17">
        <f>Cuestionario!C99</f>
        <v>0</v>
      </c>
      <c r="D98" s="22">
        <f>Cuestionario!$C99</f>
        <v>0</v>
      </c>
      <c r="E98" s="26">
        <v>0</v>
      </c>
      <c r="F98" s="30">
        <v>0</v>
      </c>
    </row>
    <row r="99" spans="1:6" ht="30" customHeight="1" thickBot="1" x14ac:dyDescent="0.3">
      <c r="A99" s="1" t="s">
        <v>25</v>
      </c>
      <c r="B99" s="4" t="s">
        <v>100</v>
      </c>
      <c r="C99" s="17">
        <f>Cuestionario!C100</f>
        <v>0</v>
      </c>
      <c r="D99" s="22">
        <f>Cuestionario!$C100</f>
        <v>0</v>
      </c>
      <c r="E99" s="26">
        <v>0</v>
      </c>
      <c r="F99" s="30">
        <v>0</v>
      </c>
    </row>
    <row r="100" spans="1:6" ht="30" customHeight="1" thickBot="1" x14ac:dyDescent="0.3">
      <c r="A100" s="1" t="s">
        <v>27</v>
      </c>
      <c r="B100" s="4" t="s">
        <v>101</v>
      </c>
      <c r="C100" s="17">
        <f>Cuestionario!D101</f>
        <v>0</v>
      </c>
      <c r="D100" s="22">
        <v>0</v>
      </c>
      <c r="E100" s="26">
        <v>0</v>
      </c>
      <c r="F100" s="30">
        <v>0</v>
      </c>
    </row>
    <row r="101" spans="1:6" ht="30" customHeight="1" thickBot="1" x14ac:dyDescent="0.3">
      <c r="A101" s="1" t="s">
        <v>29</v>
      </c>
      <c r="B101" s="4" t="s">
        <v>102</v>
      </c>
      <c r="C101" s="17">
        <f>Cuestionario!D102</f>
        <v>0</v>
      </c>
      <c r="D101" s="22">
        <v>0</v>
      </c>
      <c r="E101" s="26">
        <v>0</v>
      </c>
      <c r="F101" s="30">
        <v>0</v>
      </c>
    </row>
    <row r="102" spans="1:6" ht="30" customHeight="1" thickBot="1" x14ac:dyDescent="0.3">
      <c r="A102" s="1" t="s">
        <v>31</v>
      </c>
      <c r="B102" s="4" t="s">
        <v>103</v>
      </c>
      <c r="C102" s="17">
        <f>Cuestionario!$C103</f>
        <v>0</v>
      </c>
      <c r="D102" s="22">
        <f>Cuestionario!$C103</f>
        <v>0</v>
      </c>
      <c r="E102" s="26">
        <v>0</v>
      </c>
      <c r="F102" s="30">
        <v>0</v>
      </c>
    </row>
    <row r="103" spans="1:6" ht="30" customHeight="1" thickBot="1" x14ac:dyDescent="0.3">
      <c r="A103" s="1" t="s">
        <v>206</v>
      </c>
      <c r="B103" s="4" t="s">
        <v>104</v>
      </c>
      <c r="C103" s="17">
        <f>Cuestionario!D104</f>
        <v>0</v>
      </c>
      <c r="D103" s="22">
        <v>0</v>
      </c>
      <c r="E103" s="26">
        <v>0</v>
      </c>
      <c r="F103" s="30">
        <v>0</v>
      </c>
    </row>
    <row r="104" spans="1:6" ht="30" customHeight="1" thickBot="1" x14ac:dyDescent="0.3">
      <c r="A104" s="1" t="s">
        <v>207</v>
      </c>
      <c r="B104" s="4" t="s">
        <v>105</v>
      </c>
      <c r="C104" s="17">
        <f>Cuestionario!C105</f>
        <v>0</v>
      </c>
      <c r="D104" s="22">
        <v>0</v>
      </c>
      <c r="E104" s="26">
        <v>0</v>
      </c>
      <c r="F104" s="30">
        <v>0</v>
      </c>
    </row>
    <row r="105" spans="1:6" ht="30" customHeight="1" thickBot="1" x14ac:dyDescent="0.3">
      <c r="A105" s="7" t="s">
        <v>106</v>
      </c>
      <c r="B105" s="9" t="s">
        <v>107</v>
      </c>
      <c r="C105" s="18">
        <f>(C106+C107+(IF(C108=1,4,0)+IF(C109=1,3,0)+IF(C110=1,2,0)+IF(C111=1,1,0)))</f>
        <v>0</v>
      </c>
      <c r="D105" s="23">
        <f>(D106+D107+(IF(D108=1,4,0)+IF(D109=1,3,0)+IF(D110=1,2,0)+IF(D111=1,1,0)))</f>
        <v>0</v>
      </c>
      <c r="E105" s="27">
        <f>(E106+E107+(IF(E108=1,4,0)+IF(E109=1,3,0)+IF(E110=1,2,0)+IF(E111=1,1,0)))</f>
        <v>0</v>
      </c>
      <c r="F105" s="31">
        <f>(F106+F107+(IF(F108=1,4,0)+IF(F109=1,3,0)+IF(F110=1,2,0)+IF(F111=1,1,0)))</f>
        <v>0</v>
      </c>
    </row>
    <row r="106" spans="1:6" ht="30" customHeight="1" thickBot="1" x14ac:dyDescent="0.3">
      <c r="A106" s="1" t="s">
        <v>5</v>
      </c>
      <c r="B106" s="4" t="s">
        <v>108</v>
      </c>
      <c r="C106" s="17">
        <f>Cuestionario!C107</f>
        <v>0</v>
      </c>
      <c r="D106" s="22">
        <v>0</v>
      </c>
      <c r="E106" s="26">
        <v>0</v>
      </c>
      <c r="F106" s="30">
        <v>0</v>
      </c>
    </row>
    <row r="107" spans="1:6" ht="30" customHeight="1" thickBot="1" x14ac:dyDescent="0.3">
      <c r="A107" s="1" t="s">
        <v>7</v>
      </c>
      <c r="B107" s="4" t="s">
        <v>109</v>
      </c>
      <c r="C107" s="17">
        <f>Cuestionario!C108</f>
        <v>0</v>
      </c>
      <c r="D107" s="22">
        <f>Cuestionario!C108</f>
        <v>0</v>
      </c>
      <c r="E107" s="26">
        <v>0</v>
      </c>
      <c r="F107" s="30">
        <v>0</v>
      </c>
    </row>
    <row r="108" spans="1:6" ht="30" customHeight="1" thickBot="1" x14ac:dyDescent="0.3">
      <c r="A108" s="80" t="s">
        <v>219</v>
      </c>
      <c r="B108" s="81" t="s">
        <v>110</v>
      </c>
      <c r="C108" s="17">
        <f>Cuestionario!C109</f>
        <v>0</v>
      </c>
      <c r="D108" s="22">
        <f>Cuestionario!C109</f>
        <v>0</v>
      </c>
      <c r="E108" s="26">
        <f>Cuestionario!C109</f>
        <v>0</v>
      </c>
      <c r="F108" s="30">
        <f>Cuestionario!C109</f>
        <v>0</v>
      </c>
    </row>
    <row r="109" spans="1:6" ht="30" customHeight="1" thickBot="1" x14ac:dyDescent="0.3">
      <c r="A109" s="80" t="s">
        <v>220</v>
      </c>
      <c r="B109" s="81" t="s">
        <v>111</v>
      </c>
      <c r="C109" s="17">
        <f>Cuestionario!C110</f>
        <v>0</v>
      </c>
      <c r="D109" s="22">
        <f>Cuestionario!C110</f>
        <v>0</v>
      </c>
      <c r="E109" s="26">
        <f>Cuestionario!C110</f>
        <v>0</v>
      </c>
      <c r="F109" s="30">
        <f>Cuestionario!C110</f>
        <v>0</v>
      </c>
    </row>
    <row r="110" spans="1:6" ht="30" customHeight="1" thickBot="1" x14ac:dyDescent="0.3">
      <c r="A110" s="80" t="s">
        <v>221</v>
      </c>
      <c r="B110" s="81" t="s">
        <v>112</v>
      </c>
      <c r="C110" s="17">
        <f>Cuestionario!C111</f>
        <v>0</v>
      </c>
      <c r="D110" s="22">
        <f>Cuestionario!C111</f>
        <v>0</v>
      </c>
      <c r="E110" s="26">
        <f>Cuestionario!C111</f>
        <v>0</v>
      </c>
      <c r="F110" s="30">
        <f>Cuestionario!C111</f>
        <v>0</v>
      </c>
    </row>
    <row r="111" spans="1:6" ht="30" customHeight="1" thickBot="1" x14ac:dyDescent="0.3">
      <c r="A111" s="80" t="s">
        <v>237</v>
      </c>
      <c r="B111" s="81" t="s">
        <v>113</v>
      </c>
      <c r="C111" s="17">
        <f>Cuestionario!C112</f>
        <v>0</v>
      </c>
      <c r="D111" s="22">
        <f>Cuestionario!C112</f>
        <v>0</v>
      </c>
      <c r="E111" s="26">
        <f>Cuestionario!C112</f>
        <v>0</v>
      </c>
      <c r="F111" s="30">
        <f>Cuestionario!C112</f>
        <v>0</v>
      </c>
    </row>
    <row r="112" spans="1:6" ht="30" customHeight="1" thickBot="1" x14ac:dyDescent="0.3">
      <c r="A112" s="7" t="s">
        <v>114</v>
      </c>
      <c r="B112" s="8" t="s">
        <v>115</v>
      </c>
      <c r="C112" s="18">
        <f>SUM(C113:C121)</f>
        <v>0</v>
      </c>
      <c r="D112" s="23">
        <f t="shared" ref="D112:F112" si="17">SUM(D113:D121)</f>
        <v>0</v>
      </c>
      <c r="E112" s="27">
        <f t="shared" si="17"/>
        <v>0</v>
      </c>
      <c r="F112" s="31">
        <f t="shared" si="17"/>
        <v>0</v>
      </c>
    </row>
    <row r="113" spans="1:6" ht="30" customHeight="1" thickBot="1" x14ac:dyDescent="0.3">
      <c r="A113" s="1" t="s">
        <v>5</v>
      </c>
      <c r="B113" s="4" t="s">
        <v>116</v>
      </c>
      <c r="C113" s="17">
        <v>0</v>
      </c>
      <c r="D113" s="22">
        <f>Cuestionario!C114</f>
        <v>0</v>
      </c>
      <c r="E113" s="26">
        <v>0</v>
      </c>
      <c r="F113" s="30">
        <f>Cuestionario!C114</f>
        <v>0</v>
      </c>
    </row>
    <row r="114" spans="1:6" ht="30" customHeight="1" thickBot="1" x14ac:dyDescent="0.3">
      <c r="A114" s="1" t="s">
        <v>7</v>
      </c>
      <c r="B114" s="6" t="s">
        <v>117</v>
      </c>
      <c r="C114" s="17">
        <v>0</v>
      </c>
      <c r="D114" s="22">
        <f>Cuestionario!C115</f>
        <v>0</v>
      </c>
      <c r="E114" s="26">
        <v>0</v>
      </c>
      <c r="F114" s="30">
        <f>Cuestionario!C115</f>
        <v>0</v>
      </c>
    </row>
    <row r="115" spans="1:6" ht="30" customHeight="1" thickBot="1" x14ac:dyDescent="0.3">
      <c r="A115" s="1" t="s">
        <v>9</v>
      </c>
      <c r="B115" s="4" t="s">
        <v>118</v>
      </c>
      <c r="C115" s="17">
        <v>0</v>
      </c>
      <c r="D115" s="22">
        <f>Cuestionario!C116</f>
        <v>0</v>
      </c>
      <c r="E115" s="26">
        <v>0</v>
      </c>
      <c r="F115" s="30">
        <f>Cuestionario!C116</f>
        <v>0</v>
      </c>
    </row>
    <row r="116" spans="1:6" ht="30" customHeight="1" thickBot="1" x14ac:dyDescent="0.3">
      <c r="A116" s="1" t="s">
        <v>21</v>
      </c>
      <c r="B116" s="4" t="s">
        <v>119</v>
      </c>
      <c r="C116" s="17">
        <v>0</v>
      </c>
      <c r="D116" s="22">
        <f>Cuestionario!C117</f>
        <v>0</v>
      </c>
      <c r="E116" s="26">
        <v>0</v>
      </c>
      <c r="F116" s="30">
        <f>Cuestionario!C117</f>
        <v>0</v>
      </c>
    </row>
    <row r="117" spans="1:6" ht="30" customHeight="1" thickBot="1" x14ac:dyDescent="0.3">
      <c r="A117" s="1" t="s">
        <v>23</v>
      </c>
      <c r="B117" s="4" t="s">
        <v>120</v>
      </c>
      <c r="C117" s="17">
        <v>0</v>
      </c>
      <c r="D117" s="22">
        <f>Cuestionario!C118</f>
        <v>0</v>
      </c>
      <c r="E117" s="26">
        <v>0</v>
      </c>
      <c r="F117" s="30">
        <f>Cuestionario!C118</f>
        <v>0</v>
      </c>
    </row>
    <row r="118" spans="1:6" ht="30" customHeight="1" thickBot="1" x14ac:dyDescent="0.3">
      <c r="A118" s="1" t="s">
        <v>25</v>
      </c>
      <c r="B118" s="4" t="s">
        <v>121</v>
      </c>
      <c r="C118" s="17">
        <f>Cuestionario!C119</f>
        <v>0</v>
      </c>
      <c r="D118" s="22">
        <f>Cuestionario!C119</f>
        <v>0</v>
      </c>
      <c r="E118" s="26">
        <f>Cuestionario!C119</f>
        <v>0</v>
      </c>
      <c r="F118" s="30">
        <v>0</v>
      </c>
    </row>
    <row r="119" spans="1:6" ht="30" customHeight="1" thickBot="1" x14ac:dyDescent="0.3">
      <c r="A119" s="1" t="s">
        <v>27</v>
      </c>
      <c r="B119" s="4" t="s">
        <v>122</v>
      </c>
      <c r="C119" s="17">
        <f>Cuestionario!C120</f>
        <v>0</v>
      </c>
      <c r="D119" s="22">
        <v>0</v>
      </c>
      <c r="E119" s="26">
        <v>0</v>
      </c>
      <c r="F119" s="30">
        <v>0</v>
      </c>
    </row>
    <row r="120" spans="1:6" ht="30" customHeight="1" thickBot="1" x14ac:dyDescent="0.3">
      <c r="A120" s="1" t="s">
        <v>29</v>
      </c>
      <c r="B120" s="4" t="s">
        <v>123</v>
      </c>
      <c r="C120" s="17">
        <v>0</v>
      </c>
      <c r="D120" s="22">
        <f>Cuestionario!C121</f>
        <v>0</v>
      </c>
      <c r="E120" s="26">
        <v>0</v>
      </c>
      <c r="F120" s="30">
        <f>Cuestionario!C121</f>
        <v>0</v>
      </c>
    </row>
    <row r="121" spans="1:6" ht="30" customHeight="1" thickBot="1" x14ac:dyDescent="0.3">
      <c r="A121" s="1" t="s">
        <v>31</v>
      </c>
      <c r="B121" s="4" t="s">
        <v>124</v>
      </c>
      <c r="C121" s="17">
        <v>0</v>
      </c>
      <c r="D121" s="22">
        <f>Cuestionario!C122</f>
        <v>0</v>
      </c>
      <c r="E121" s="26">
        <v>0</v>
      </c>
      <c r="F121" s="30">
        <f>Cuestionario!C122</f>
        <v>0</v>
      </c>
    </row>
    <row r="122" spans="1:6" ht="30" customHeight="1" thickBot="1" x14ac:dyDescent="0.3">
      <c r="A122" s="70" t="s">
        <v>125</v>
      </c>
      <c r="B122" s="78" t="s">
        <v>126</v>
      </c>
      <c r="C122" s="18">
        <f>SUM(C123)</f>
        <v>0</v>
      </c>
      <c r="D122" s="23">
        <f t="shared" ref="D122:F122" si="18">SUM(D123)</f>
        <v>0</v>
      </c>
      <c r="E122" s="27">
        <f t="shared" si="18"/>
        <v>0</v>
      </c>
      <c r="F122" s="31">
        <f t="shared" si="18"/>
        <v>0</v>
      </c>
    </row>
    <row r="123" spans="1:6" ht="30" customHeight="1" thickBot="1" x14ac:dyDescent="0.3">
      <c r="A123" s="66" t="s">
        <v>5</v>
      </c>
      <c r="B123" s="77" t="s">
        <v>238</v>
      </c>
      <c r="C123" s="17">
        <f>Cuestionario!$C124</f>
        <v>0</v>
      </c>
      <c r="D123" s="22">
        <f>Cuestionario!$C124</f>
        <v>0</v>
      </c>
      <c r="E123" s="26">
        <v>0</v>
      </c>
      <c r="F123" s="30">
        <f>Cuestionario!$C124</f>
        <v>0</v>
      </c>
    </row>
    <row r="124" spans="1:6" ht="30" customHeight="1" thickBot="1" x14ac:dyDescent="0.3">
      <c r="A124" s="7" t="s">
        <v>127</v>
      </c>
      <c r="B124" s="9" t="s">
        <v>128</v>
      </c>
      <c r="C124" s="18">
        <f>SUM(C125:C133)</f>
        <v>0</v>
      </c>
      <c r="D124" s="23">
        <f t="shared" ref="D124:F124" si="19">SUM(D125:D133)</f>
        <v>0</v>
      </c>
      <c r="E124" s="27">
        <f t="shared" si="19"/>
        <v>0</v>
      </c>
      <c r="F124" s="31">
        <f t="shared" si="19"/>
        <v>0</v>
      </c>
    </row>
    <row r="125" spans="1:6" ht="30" customHeight="1" thickBot="1" x14ac:dyDescent="0.3">
      <c r="A125" s="1" t="s">
        <v>5</v>
      </c>
      <c r="B125" s="4" t="s">
        <v>129</v>
      </c>
      <c r="C125" s="17">
        <f>Cuestionario!C126</f>
        <v>0</v>
      </c>
      <c r="D125" s="22">
        <v>0</v>
      </c>
      <c r="E125" s="26">
        <v>0</v>
      </c>
      <c r="F125" s="30">
        <v>0</v>
      </c>
    </row>
    <row r="126" spans="1:6" ht="30" customHeight="1" thickBot="1" x14ac:dyDescent="0.3">
      <c r="A126" s="1" t="s">
        <v>7</v>
      </c>
      <c r="B126" s="4" t="s">
        <v>130</v>
      </c>
      <c r="C126" s="17">
        <f>Cuestionario!C127</f>
        <v>0</v>
      </c>
      <c r="D126" s="22">
        <f>Cuestionario!C127</f>
        <v>0</v>
      </c>
      <c r="E126" s="26">
        <v>0</v>
      </c>
      <c r="F126" s="30">
        <v>0</v>
      </c>
    </row>
    <row r="127" spans="1:6" ht="30" customHeight="1" thickBot="1" x14ac:dyDescent="0.3">
      <c r="A127" s="1" t="s">
        <v>9</v>
      </c>
      <c r="B127" s="4" t="s">
        <v>131</v>
      </c>
      <c r="C127" s="17">
        <f>Cuestionario!C128</f>
        <v>0</v>
      </c>
      <c r="D127" s="22">
        <f>Cuestionario!C128</f>
        <v>0</v>
      </c>
      <c r="E127" s="26">
        <v>0</v>
      </c>
      <c r="F127" s="30">
        <v>0</v>
      </c>
    </row>
    <row r="128" spans="1:6" ht="30" customHeight="1" thickBot="1" x14ac:dyDescent="0.3">
      <c r="A128" s="1" t="s">
        <v>21</v>
      </c>
      <c r="B128" s="4" t="s">
        <v>132</v>
      </c>
      <c r="C128" s="17">
        <f>Cuestionario!D129</f>
        <v>0</v>
      </c>
      <c r="D128" s="22">
        <f>Cuestionario!D129</f>
        <v>0</v>
      </c>
      <c r="E128" s="26">
        <f>Cuestionario!D129</f>
        <v>0</v>
      </c>
      <c r="F128" s="30">
        <v>0</v>
      </c>
    </row>
    <row r="129" spans="1:6" ht="30" customHeight="1" thickBot="1" x14ac:dyDescent="0.3">
      <c r="A129" s="1" t="s">
        <v>23</v>
      </c>
      <c r="B129" s="4" t="s">
        <v>133</v>
      </c>
      <c r="C129" s="17">
        <f>Cuestionario!D130</f>
        <v>0</v>
      </c>
      <c r="D129" s="22">
        <v>0</v>
      </c>
      <c r="E129" s="26">
        <v>0</v>
      </c>
      <c r="F129" s="30">
        <v>0</v>
      </c>
    </row>
    <row r="130" spans="1:6" ht="30" customHeight="1" thickBot="1" x14ac:dyDescent="0.3">
      <c r="A130" s="1" t="s">
        <v>25</v>
      </c>
      <c r="B130" s="4" t="s">
        <v>134</v>
      </c>
      <c r="C130" s="17">
        <f>Cuestionario!D131</f>
        <v>0</v>
      </c>
      <c r="D130" s="22">
        <v>0</v>
      </c>
      <c r="E130" s="26">
        <v>0</v>
      </c>
      <c r="F130" s="30">
        <v>0</v>
      </c>
    </row>
    <row r="131" spans="1:6" ht="30" customHeight="1" thickBot="1" x14ac:dyDescent="0.3">
      <c r="A131" s="1" t="s">
        <v>27</v>
      </c>
      <c r="B131" s="4" t="s">
        <v>135</v>
      </c>
      <c r="C131" s="17">
        <f>Cuestionario!D132</f>
        <v>0</v>
      </c>
      <c r="D131" s="22">
        <v>0</v>
      </c>
      <c r="E131" s="26">
        <v>0</v>
      </c>
      <c r="F131" s="30">
        <v>0</v>
      </c>
    </row>
    <row r="132" spans="1:6" ht="30" customHeight="1" thickBot="1" x14ac:dyDescent="0.3">
      <c r="A132" s="1" t="s">
        <v>29</v>
      </c>
      <c r="B132" s="4" t="s">
        <v>136</v>
      </c>
      <c r="C132" s="17">
        <f>Cuestionario!D133</f>
        <v>0</v>
      </c>
      <c r="D132" s="22">
        <f>Cuestionario!D133</f>
        <v>0</v>
      </c>
      <c r="E132" s="26">
        <f>Cuestionario!D133</f>
        <v>0</v>
      </c>
      <c r="F132" s="30">
        <v>0</v>
      </c>
    </row>
    <row r="133" spans="1:6" ht="30" customHeight="1" thickBot="1" x14ac:dyDescent="0.3">
      <c r="A133" s="1" t="s">
        <v>31</v>
      </c>
      <c r="B133" s="4" t="s">
        <v>137</v>
      </c>
      <c r="C133" s="17">
        <f>Cuestionario!D134</f>
        <v>0</v>
      </c>
      <c r="D133" s="22">
        <f>Cuestionario!D134</f>
        <v>0</v>
      </c>
      <c r="E133" s="26">
        <f>Cuestionario!D134</f>
        <v>0</v>
      </c>
      <c r="F133" s="30">
        <v>0</v>
      </c>
    </row>
    <row r="134" spans="1:6" ht="30" customHeight="1" thickBot="1" x14ac:dyDescent="0.3">
      <c r="A134" s="7" t="s">
        <v>138</v>
      </c>
      <c r="B134" s="9" t="s">
        <v>139</v>
      </c>
      <c r="C134" s="18">
        <f>SUM(C135:C140)</f>
        <v>0</v>
      </c>
      <c r="D134" s="23">
        <f t="shared" ref="D134:F134" si="20">SUM(D135:D140)</f>
        <v>0</v>
      </c>
      <c r="E134" s="27">
        <f t="shared" si="20"/>
        <v>0</v>
      </c>
      <c r="F134" s="31">
        <f t="shared" si="20"/>
        <v>0</v>
      </c>
    </row>
    <row r="135" spans="1:6" ht="30" customHeight="1" thickBot="1" x14ac:dyDescent="0.3">
      <c r="A135" s="1" t="s">
        <v>5</v>
      </c>
      <c r="B135" s="4" t="s">
        <v>140</v>
      </c>
      <c r="C135" s="17">
        <f>Cuestionario!C136</f>
        <v>0</v>
      </c>
      <c r="D135" s="22">
        <v>0</v>
      </c>
      <c r="E135" s="26">
        <f>Cuestionario!C136</f>
        <v>0</v>
      </c>
      <c r="F135" s="30">
        <v>0</v>
      </c>
    </row>
    <row r="136" spans="1:6" ht="30" customHeight="1" thickBot="1" x14ac:dyDescent="0.3">
      <c r="A136" s="1" t="s">
        <v>7</v>
      </c>
      <c r="B136" s="4" t="s">
        <v>141</v>
      </c>
      <c r="C136" s="17">
        <f>Cuestionario!C137</f>
        <v>0</v>
      </c>
      <c r="D136" s="22">
        <f>Cuestionario!C137</f>
        <v>0</v>
      </c>
      <c r="E136" s="26">
        <f>Cuestionario!C137</f>
        <v>0</v>
      </c>
      <c r="F136" s="30">
        <v>0</v>
      </c>
    </row>
    <row r="137" spans="1:6" ht="30" customHeight="1" thickBot="1" x14ac:dyDescent="0.3">
      <c r="A137" s="1" t="s">
        <v>9</v>
      </c>
      <c r="B137" s="4" t="s">
        <v>142</v>
      </c>
      <c r="C137" s="17">
        <f>Cuestionario!C138</f>
        <v>0</v>
      </c>
      <c r="D137" s="22">
        <f>Cuestionario!C138</f>
        <v>0</v>
      </c>
      <c r="E137" s="26">
        <f>Cuestionario!C138</f>
        <v>0</v>
      </c>
      <c r="F137" s="30">
        <f>Cuestionario!C138</f>
        <v>0</v>
      </c>
    </row>
    <row r="138" spans="1:6" ht="30" customHeight="1" thickBot="1" x14ac:dyDescent="0.3">
      <c r="A138" s="1" t="s">
        <v>21</v>
      </c>
      <c r="B138" s="4" t="s">
        <v>143</v>
      </c>
      <c r="C138" s="17">
        <f>Cuestionario!C139</f>
        <v>0</v>
      </c>
      <c r="D138" s="22">
        <f>Cuestionario!C139</f>
        <v>0</v>
      </c>
      <c r="E138" s="26">
        <f>Cuestionario!C139</f>
        <v>0</v>
      </c>
      <c r="F138" s="30">
        <f>Cuestionario!C139</f>
        <v>0</v>
      </c>
    </row>
    <row r="139" spans="1:6" ht="30" customHeight="1" thickBot="1" x14ac:dyDescent="0.3">
      <c r="A139" s="1" t="s">
        <v>23</v>
      </c>
      <c r="B139" s="4" t="s">
        <v>144</v>
      </c>
      <c r="C139" s="17">
        <f>Cuestionario!C140</f>
        <v>0</v>
      </c>
      <c r="D139" s="22">
        <f>Cuestionario!C140</f>
        <v>0</v>
      </c>
      <c r="E139" s="26">
        <f>Cuestionario!C140</f>
        <v>0</v>
      </c>
      <c r="F139" s="30">
        <f>Cuestionario!C140</f>
        <v>0</v>
      </c>
    </row>
    <row r="140" spans="1:6" ht="30" customHeight="1" thickBot="1" x14ac:dyDescent="0.3">
      <c r="A140" s="1" t="s">
        <v>25</v>
      </c>
      <c r="B140" s="4" t="s">
        <v>145</v>
      </c>
      <c r="C140" s="17">
        <v>0</v>
      </c>
      <c r="D140" s="22">
        <f>Cuestionario!C141</f>
        <v>0</v>
      </c>
      <c r="E140" s="26">
        <f>Cuestionario!C141</f>
        <v>0</v>
      </c>
      <c r="F140" s="30">
        <v>0</v>
      </c>
    </row>
    <row r="141" spans="1:6" ht="30" customHeight="1" thickBot="1" x14ac:dyDescent="0.3">
      <c r="A141" s="87" t="s">
        <v>146</v>
      </c>
      <c r="B141" s="88" t="s">
        <v>147</v>
      </c>
      <c r="C141" s="135"/>
      <c r="D141" s="136"/>
      <c r="E141" s="137"/>
      <c r="F141" s="138"/>
    </row>
    <row r="142" spans="1:6" ht="30" customHeight="1" thickBot="1" x14ac:dyDescent="0.3">
      <c r="A142" s="7" t="s">
        <v>148</v>
      </c>
      <c r="B142" s="9" t="s">
        <v>208</v>
      </c>
      <c r="C142" s="18">
        <f>SUM(C143)</f>
        <v>0</v>
      </c>
      <c r="D142" s="23">
        <f t="shared" ref="D142:F142" si="21">SUM(D143)</f>
        <v>0</v>
      </c>
      <c r="E142" s="27">
        <f t="shared" si="21"/>
        <v>0</v>
      </c>
      <c r="F142" s="31">
        <f t="shared" si="21"/>
        <v>0</v>
      </c>
    </row>
    <row r="143" spans="1:6" ht="30" customHeight="1" thickBot="1" x14ac:dyDescent="0.3">
      <c r="A143" s="66" t="s">
        <v>5</v>
      </c>
      <c r="B143" s="68" t="s">
        <v>239</v>
      </c>
      <c r="C143" s="17">
        <f>Cuestionario!C144</f>
        <v>0</v>
      </c>
      <c r="D143" s="22">
        <v>0</v>
      </c>
      <c r="E143" s="26">
        <f>Cuestionario!C144</f>
        <v>0</v>
      </c>
      <c r="F143" s="30">
        <v>0</v>
      </c>
    </row>
    <row r="144" spans="1:6" ht="30" customHeight="1" thickBot="1" x14ac:dyDescent="0.3">
      <c r="A144" s="87" t="s">
        <v>149</v>
      </c>
      <c r="B144" s="88" t="s">
        <v>150</v>
      </c>
      <c r="C144" s="135"/>
      <c r="D144" s="136"/>
      <c r="E144" s="137"/>
      <c r="F144" s="138"/>
    </row>
    <row r="145" spans="1:6" ht="30" customHeight="1" thickBot="1" x14ac:dyDescent="0.3">
      <c r="A145" s="70" t="s">
        <v>151</v>
      </c>
      <c r="B145" s="69" t="s">
        <v>209</v>
      </c>
      <c r="C145" s="18">
        <f>SUM(C146:C147)</f>
        <v>0</v>
      </c>
      <c r="D145" s="23">
        <f t="shared" ref="D145:F145" si="22">SUM(D146:D147)</f>
        <v>0</v>
      </c>
      <c r="E145" s="27">
        <f t="shared" si="22"/>
        <v>0</v>
      </c>
      <c r="F145" s="31">
        <f t="shared" si="22"/>
        <v>0</v>
      </c>
    </row>
    <row r="146" spans="1:6" ht="30" customHeight="1" thickBot="1" x14ac:dyDescent="0.3">
      <c r="A146" s="66" t="s">
        <v>5</v>
      </c>
      <c r="B146" s="68" t="s">
        <v>240</v>
      </c>
      <c r="C146" s="17">
        <v>0</v>
      </c>
      <c r="D146" s="22">
        <v>0</v>
      </c>
      <c r="E146" s="26">
        <f>Cuestionario!C147</f>
        <v>0</v>
      </c>
      <c r="F146" s="30">
        <v>0</v>
      </c>
    </row>
    <row r="147" spans="1:6" ht="30" customHeight="1" thickBot="1" x14ac:dyDescent="0.3">
      <c r="A147" s="66" t="s">
        <v>7</v>
      </c>
      <c r="B147" s="68" t="s">
        <v>241</v>
      </c>
      <c r="C147" s="17">
        <v>0</v>
      </c>
      <c r="D147" s="22">
        <f>Cuestionario!C148</f>
        <v>0</v>
      </c>
      <c r="E147" s="26">
        <f>Cuestionario!C148</f>
        <v>0</v>
      </c>
      <c r="F147" s="30">
        <f>Cuestionario!C148</f>
        <v>0</v>
      </c>
    </row>
    <row r="148" spans="1:6" ht="30" customHeight="1" thickBot="1" x14ac:dyDescent="0.3">
      <c r="A148" s="7" t="s">
        <v>152</v>
      </c>
      <c r="B148" s="9" t="s">
        <v>212</v>
      </c>
      <c r="C148" s="18">
        <f>SUM(C149:C154)</f>
        <v>0</v>
      </c>
      <c r="D148" s="23">
        <f t="shared" ref="D148:F148" si="23">SUM(D149:D154)</f>
        <v>0</v>
      </c>
      <c r="E148" s="27">
        <f t="shared" si="23"/>
        <v>0</v>
      </c>
      <c r="F148" s="31">
        <f t="shared" si="23"/>
        <v>0</v>
      </c>
    </row>
    <row r="149" spans="1:6" ht="30" customHeight="1" thickBot="1" x14ac:dyDescent="0.3">
      <c r="A149" s="66" t="s">
        <v>5</v>
      </c>
      <c r="B149" s="4" t="s">
        <v>153</v>
      </c>
      <c r="C149" s="17">
        <v>0</v>
      </c>
      <c r="D149" s="22">
        <f>Cuestionario!C150</f>
        <v>0</v>
      </c>
      <c r="E149" s="26">
        <f>Cuestionario!C150</f>
        <v>0</v>
      </c>
      <c r="F149" s="30">
        <v>0</v>
      </c>
    </row>
    <row r="150" spans="1:6" ht="30" customHeight="1" thickBot="1" x14ac:dyDescent="0.3">
      <c r="A150" s="66" t="s">
        <v>7</v>
      </c>
      <c r="B150" s="4" t="s">
        <v>154</v>
      </c>
      <c r="C150" s="17">
        <v>0</v>
      </c>
      <c r="D150" s="22">
        <f>Cuestionario!C151</f>
        <v>0</v>
      </c>
      <c r="E150" s="26">
        <f>Cuestionario!C151</f>
        <v>0</v>
      </c>
      <c r="F150" s="30">
        <f>Cuestionario!C151</f>
        <v>0</v>
      </c>
    </row>
    <row r="151" spans="1:6" ht="30" customHeight="1" thickBot="1" x14ac:dyDescent="0.3">
      <c r="A151" s="66" t="s">
        <v>9</v>
      </c>
      <c r="B151" s="4" t="s">
        <v>155</v>
      </c>
      <c r="C151" s="17">
        <v>0</v>
      </c>
      <c r="D151" s="22">
        <f>Cuestionario!C152</f>
        <v>0</v>
      </c>
      <c r="E151" s="26">
        <v>0</v>
      </c>
      <c r="F151" s="30">
        <f>Cuestionario!C152</f>
        <v>0</v>
      </c>
    </row>
    <row r="152" spans="1:6" ht="30" customHeight="1" thickBot="1" x14ac:dyDescent="0.3">
      <c r="A152" s="66" t="s">
        <v>21</v>
      </c>
      <c r="B152" s="4" t="s">
        <v>156</v>
      </c>
      <c r="C152" s="17">
        <v>0</v>
      </c>
      <c r="D152" s="22">
        <f>Cuestionario!C153</f>
        <v>0</v>
      </c>
      <c r="E152" s="26">
        <v>0</v>
      </c>
      <c r="F152" s="30">
        <f>Cuestionario!C153</f>
        <v>0</v>
      </c>
    </row>
    <row r="153" spans="1:6" ht="30" customHeight="1" thickBot="1" x14ac:dyDescent="0.3">
      <c r="A153" s="66" t="s">
        <v>23</v>
      </c>
      <c r="B153" s="4" t="s">
        <v>157</v>
      </c>
      <c r="C153" s="17">
        <v>0</v>
      </c>
      <c r="D153" s="22">
        <f>Cuestionario!C154</f>
        <v>0</v>
      </c>
      <c r="E153" s="26">
        <v>0</v>
      </c>
      <c r="F153" s="30">
        <f>Cuestionario!C154</f>
        <v>0</v>
      </c>
    </row>
    <row r="154" spans="1:6" ht="30" customHeight="1" thickBot="1" x14ac:dyDescent="0.3">
      <c r="A154" s="66" t="s">
        <v>25</v>
      </c>
      <c r="B154" s="4" t="s">
        <v>158</v>
      </c>
      <c r="C154" s="17">
        <v>0</v>
      </c>
      <c r="D154" s="22">
        <f>Cuestionario!C155</f>
        <v>0</v>
      </c>
      <c r="E154" s="26">
        <v>0</v>
      </c>
      <c r="F154" s="30">
        <f>Cuestionario!C155</f>
        <v>0</v>
      </c>
    </row>
    <row r="155" spans="1:6" ht="30" customHeight="1" thickBot="1" x14ac:dyDescent="0.3">
      <c r="A155" s="7" t="s">
        <v>159</v>
      </c>
      <c r="B155" s="8" t="s">
        <v>211</v>
      </c>
      <c r="C155" s="18">
        <f>SUM(C156:C160)</f>
        <v>0</v>
      </c>
      <c r="D155" s="23">
        <f t="shared" ref="D155:F155" si="24">SUM(D156:D160)</f>
        <v>0</v>
      </c>
      <c r="E155" s="27">
        <f t="shared" si="24"/>
        <v>0</v>
      </c>
      <c r="F155" s="31">
        <f t="shared" si="24"/>
        <v>0</v>
      </c>
    </row>
    <row r="156" spans="1:6" ht="30" customHeight="1" thickBot="1" x14ac:dyDescent="0.3">
      <c r="A156" s="66" t="s">
        <v>5</v>
      </c>
      <c r="B156" s="4" t="s">
        <v>160</v>
      </c>
      <c r="C156" s="17">
        <f>Cuestionario!C157</f>
        <v>0</v>
      </c>
      <c r="D156" s="22">
        <f>Cuestionario!C157</f>
        <v>0</v>
      </c>
      <c r="E156" s="26">
        <v>0</v>
      </c>
      <c r="F156" s="30">
        <f>Cuestionario!C157</f>
        <v>0</v>
      </c>
    </row>
    <row r="157" spans="1:6" ht="30" customHeight="1" thickBot="1" x14ac:dyDescent="0.3">
      <c r="A157" s="66" t="s">
        <v>7</v>
      </c>
      <c r="B157" s="4" t="s">
        <v>161</v>
      </c>
      <c r="C157" s="17">
        <v>0</v>
      </c>
      <c r="D157" s="22">
        <f>Cuestionario!C158</f>
        <v>0</v>
      </c>
      <c r="E157" s="26">
        <f>Cuestionario!C158</f>
        <v>0</v>
      </c>
      <c r="F157" s="30">
        <v>0</v>
      </c>
    </row>
    <row r="158" spans="1:6" ht="30" customHeight="1" thickBot="1" x14ac:dyDescent="0.3">
      <c r="A158" s="66" t="s">
        <v>9</v>
      </c>
      <c r="B158" s="4" t="s">
        <v>162</v>
      </c>
      <c r="C158" s="17">
        <v>0</v>
      </c>
      <c r="D158" s="22">
        <f>Cuestionario!C159</f>
        <v>0</v>
      </c>
      <c r="E158" s="26">
        <f>Cuestionario!C159</f>
        <v>0</v>
      </c>
      <c r="F158" s="30">
        <v>0</v>
      </c>
    </row>
    <row r="159" spans="1:6" ht="30" customHeight="1" thickBot="1" x14ac:dyDescent="0.3">
      <c r="A159" s="66" t="s">
        <v>21</v>
      </c>
      <c r="B159" s="4" t="s">
        <v>163</v>
      </c>
      <c r="C159" s="17">
        <v>0</v>
      </c>
      <c r="D159" s="22">
        <v>0</v>
      </c>
      <c r="E159" s="26">
        <f>Cuestionario!C160</f>
        <v>0</v>
      </c>
      <c r="F159" s="30">
        <v>0</v>
      </c>
    </row>
    <row r="160" spans="1:6" ht="30" customHeight="1" thickBot="1" x14ac:dyDescent="0.3">
      <c r="A160" s="66" t="s">
        <v>23</v>
      </c>
      <c r="B160" s="77" t="s">
        <v>242</v>
      </c>
      <c r="C160" s="17">
        <f>Cuestionario!C161</f>
        <v>0</v>
      </c>
      <c r="D160" s="22">
        <v>0</v>
      </c>
      <c r="E160" s="26">
        <f>Cuestionario!C161</f>
        <v>0</v>
      </c>
      <c r="F160" s="91">
        <v>0</v>
      </c>
    </row>
    <row r="161" spans="1:6" ht="30" customHeight="1" thickBot="1" x14ac:dyDescent="0.3">
      <c r="A161" s="87" t="s">
        <v>164</v>
      </c>
      <c r="B161" s="88" t="s">
        <v>245</v>
      </c>
      <c r="C161" s="89"/>
      <c r="D161" s="90"/>
      <c r="E161" s="134"/>
      <c r="F161" s="144"/>
    </row>
    <row r="162" spans="1:6" ht="30" customHeight="1" thickBot="1" x14ac:dyDescent="0.3">
      <c r="A162" s="7" t="s">
        <v>224</v>
      </c>
      <c r="B162" s="9" t="s">
        <v>214</v>
      </c>
      <c r="C162" s="18">
        <f>SUM(C163:C166)</f>
        <v>0</v>
      </c>
      <c r="D162" s="23">
        <f t="shared" ref="D162:F162" si="25">SUM(D163:D166)</f>
        <v>0</v>
      </c>
      <c r="E162" s="27">
        <f t="shared" si="25"/>
        <v>0</v>
      </c>
      <c r="F162" s="109">
        <f t="shared" si="25"/>
        <v>0</v>
      </c>
    </row>
    <row r="163" spans="1:6" ht="30" customHeight="1" thickBot="1" x14ac:dyDescent="0.3">
      <c r="A163" s="84" t="s">
        <v>5</v>
      </c>
      <c r="B163" s="5" t="s">
        <v>170</v>
      </c>
      <c r="C163" s="17">
        <v>0</v>
      </c>
      <c r="D163" s="22">
        <v>0</v>
      </c>
      <c r="E163" s="26">
        <f>Cuestionario!C164</f>
        <v>0</v>
      </c>
      <c r="F163" s="30">
        <f>Cuestionario!C164</f>
        <v>0</v>
      </c>
    </row>
    <row r="164" spans="1:6" ht="30" customHeight="1" thickBot="1" x14ac:dyDescent="0.3">
      <c r="A164" s="84" t="s">
        <v>7</v>
      </c>
      <c r="B164" s="5" t="s">
        <v>171</v>
      </c>
      <c r="C164" s="17">
        <v>0</v>
      </c>
      <c r="D164" s="22">
        <v>0</v>
      </c>
      <c r="E164" s="26">
        <f>Cuestionario!C165</f>
        <v>0</v>
      </c>
      <c r="F164" s="30">
        <f>Cuestionario!C165</f>
        <v>0</v>
      </c>
    </row>
    <row r="165" spans="1:6" ht="30" customHeight="1" thickBot="1" x14ac:dyDescent="0.3">
      <c r="A165" s="84" t="s">
        <v>9</v>
      </c>
      <c r="B165" s="5" t="s">
        <v>172</v>
      </c>
      <c r="C165" s="17">
        <v>0</v>
      </c>
      <c r="D165" s="22">
        <v>0</v>
      </c>
      <c r="E165" s="26">
        <f>Cuestionario!C166</f>
        <v>0</v>
      </c>
      <c r="F165" s="30">
        <f>Cuestionario!C166</f>
        <v>0</v>
      </c>
    </row>
    <row r="166" spans="1:6" ht="30" customHeight="1" thickBot="1" x14ac:dyDescent="0.3">
      <c r="A166" s="84" t="s">
        <v>21</v>
      </c>
      <c r="B166" s="5" t="s">
        <v>173</v>
      </c>
      <c r="C166" s="17">
        <v>0</v>
      </c>
      <c r="D166" s="22">
        <v>0</v>
      </c>
      <c r="E166" s="26">
        <f>Cuestionario!C167</f>
        <v>0</v>
      </c>
      <c r="F166" s="30">
        <f>Cuestionario!C167</f>
        <v>0</v>
      </c>
    </row>
    <row r="167" spans="1:6" ht="30" customHeight="1" thickBot="1" x14ac:dyDescent="0.3">
      <c r="A167" s="87" t="s">
        <v>169</v>
      </c>
      <c r="B167" s="88" t="s">
        <v>175</v>
      </c>
      <c r="C167" s="135"/>
      <c r="D167" s="136"/>
      <c r="E167" s="137"/>
      <c r="F167" s="138"/>
    </row>
    <row r="168" spans="1:6" ht="30" customHeight="1" thickBot="1" x14ac:dyDescent="0.3">
      <c r="A168" s="7" t="s">
        <v>225</v>
      </c>
      <c r="B168" s="9" t="s">
        <v>210</v>
      </c>
      <c r="C168" s="18">
        <f>SUM(C169)</f>
        <v>0</v>
      </c>
      <c r="D168" s="23">
        <f t="shared" ref="D168:F168" si="26">SUM(D169)</f>
        <v>0</v>
      </c>
      <c r="E168" s="27">
        <f t="shared" si="26"/>
        <v>0</v>
      </c>
      <c r="F168" s="31">
        <f t="shared" si="26"/>
        <v>0</v>
      </c>
    </row>
    <row r="169" spans="1:6" ht="30" customHeight="1" thickBot="1" x14ac:dyDescent="0.3">
      <c r="A169" s="11" t="s">
        <v>5</v>
      </c>
      <c r="B169" s="13" t="s">
        <v>216</v>
      </c>
      <c r="C169" s="17">
        <f>Cuestionario!C170</f>
        <v>0</v>
      </c>
      <c r="D169" s="22">
        <f>Cuestionario!C170</f>
        <v>0</v>
      </c>
      <c r="E169" s="26">
        <v>0</v>
      </c>
      <c r="F169" s="30">
        <v>0</v>
      </c>
    </row>
    <row r="170" spans="1:6" ht="30" customHeight="1" thickBot="1" x14ac:dyDescent="0.3">
      <c r="A170" s="7" t="s">
        <v>243</v>
      </c>
      <c r="B170" s="9" t="s">
        <v>213</v>
      </c>
      <c r="C170" s="20">
        <f>SUM(C171)</f>
        <v>0</v>
      </c>
      <c r="D170" s="40">
        <f t="shared" ref="D170:F170" si="27">SUM(D171)</f>
        <v>0</v>
      </c>
      <c r="E170" s="53">
        <f t="shared" si="27"/>
        <v>0</v>
      </c>
      <c r="F170" s="35">
        <f t="shared" si="27"/>
        <v>0</v>
      </c>
    </row>
    <row r="171" spans="1:6" ht="30" customHeight="1" thickBot="1" x14ac:dyDescent="0.3">
      <c r="A171" s="14" t="s">
        <v>5</v>
      </c>
      <c r="B171" s="15" t="s">
        <v>222</v>
      </c>
      <c r="C171" s="21">
        <f>Cuestionario!C172</f>
        <v>0</v>
      </c>
      <c r="D171" s="25">
        <f>Cuestionario!C172</f>
        <v>0</v>
      </c>
      <c r="E171" s="29">
        <f>Cuestionario!C172</f>
        <v>0</v>
      </c>
      <c r="F171" s="33">
        <f>Cuestionario!C172</f>
        <v>0</v>
      </c>
    </row>
    <row r="172" spans="1:6" ht="30" customHeight="1" thickBot="1" x14ac:dyDescent="0.3">
      <c r="A172" s="87" t="s">
        <v>174</v>
      </c>
      <c r="B172" s="88" t="s">
        <v>223</v>
      </c>
      <c r="C172" s="139"/>
      <c r="D172" s="140"/>
      <c r="E172" s="141"/>
      <c r="F172" s="142"/>
    </row>
    <row r="173" spans="1:6" ht="30" customHeight="1" thickBot="1" x14ac:dyDescent="0.3">
      <c r="A173" s="7" t="s">
        <v>176</v>
      </c>
      <c r="B173" s="9" t="s">
        <v>246</v>
      </c>
      <c r="C173" s="18">
        <f>SUM(C174:C177)</f>
        <v>0</v>
      </c>
      <c r="D173" s="23">
        <f t="shared" ref="D173:F173" si="28">SUM(D174:D177)</f>
        <v>0</v>
      </c>
      <c r="E173" s="27">
        <f t="shared" si="28"/>
        <v>0</v>
      </c>
      <c r="F173" s="31">
        <f t="shared" si="28"/>
        <v>0</v>
      </c>
    </row>
    <row r="174" spans="1:6" ht="30" customHeight="1" thickBot="1" x14ac:dyDescent="0.3">
      <c r="A174" s="84" t="s">
        <v>5</v>
      </c>
      <c r="B174" s="4" t="s">
        <v>165</v>
      </c>
      <c r="C174" s="17">
        <f>Cuestionario!C174</f>
        <v>0</v>
      </c>
      <c r="D174" s="22">
        <f>Cuestionario!C174</f>
        <v>0</v>
      </c>
      <c r="E174" s="26">
        <f>Cuestionario!C174</f>
        <v>0</v>
      </c>
      <c r="F174" s="30">
        <f>Cuestionario!C174</f>
        <v>0</v>
      </c>
    </row>
    <row r="175" spans="1:6" ht="30" customHeight="1" thickBot="1" x14ac:dyDescent="0.3">
      <c r="A175" s="84" t="s">
        <v>7</v>
      </c>
      <c r="B175" s="4" t="s">
        <v>166</v>
      </c>
      <c r="C175" s="17">
        <v>0</v>
      </c>
      <c r="D175" s="22">
        <f>Cuestionario!C175</f>
        <v>0</v>
      </c>
      <c r="E175" s="26">
        <f>Cuestionario!C175</f>
        <v>0</v>
      </c>
      <c r="F175" s="30">
        <f>Cuestionario!C175</f>
        <v>0</v>
      </c>
    </row>
    <row r="176" spans="1:6" ht="30" customHeight="1" thickBot="1" x14ac:dyDescent="0.3">
      <c r="A176" s="84" t="s">
        <v>9</v>
      </c>
      <c r="B176" s="4" t="s">
        <v>167</v>
      </c>
      <c r="C176" s="17">
        <v>0</v>
      </c>
      <c r="D176" s="22">
        <f>Cuestionario!C176</f>
        <v>0</v>
      </c>
      <c r="E176" s="26">
        <v>0</v>
      </c>
      <c r="F176" s="30">
        <f>Cuestionario!C176</f>
        <v>0</v>
      </c>
    </row>
    <row r="177" spans="1:6" ht="30" customHeight="1" thickBot="1" x14ac:dyDescent="0.3">
      <c r="A177" s="84" t="s">
        <v>21</v>
      </c>
      <c r="B177" s="4" t="s">
        <v>168</v>
      </c>
      <c r="C177" s="17">
        <v>0</v>
      </c>
      <c r="D177" s="22">
        <f>Cuestionario!C177</f>
        <v>0</v>
      </c>
      <c r="E177" s="26">
        <v>0</v>
      </c>
      <c r="F177" s="30">
        <v>0</v>
      </c>
    </row>
  </sheetData>
  <sheetProtection password="EAE8" sheet="1" objects="1" scenarios="1"/>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7"/>
  <sheetViews>
    <sheetView showWhiteSpace="0" view="pageLayout" zoomScale="70" zoomScaleNormal="64" zoomScalePageLayoutView="70" workbookViewId="0">
      <selection activeCell="M43" sqref="M43"/>
    </sheetView>
  </sheetViews>
  <sheetFormatPr defaultColWidth="9.140625" defaultRowHeight="15" x14ac:dyDescent="0.25"/>
  <cols>
    <col min="2" max="2" width="68.28515625" customWidth="1"/>
    <col min="3" max="3" width="14.28515625" customWidth="1"/>
    <col min="4" max="4" width="16.140625" customWidth="1"/>
    <col min="5" max="5" width="14.42578125" customWidth="1"/>
    <col min="6" max="6" width="16.42578125" customWidth="1"/>
  </cols>
  <sheetData>
    <row r="1" spans="1:18" ht="112.5" customHeight="1" x14ac:dyDescent="0.25"/>
    <row r="2" spans="1:18" ht="15.75" thickBot="1" x14ac:dyDescent="0.3"/>
    <row r="3" spans="1:18" ht="19.5" thickBot="1" x14ac:dyDescent="0.35">
      <c r="C3" s="98" t="s">
        <v>0</v>
      </c>
      <c r="D3" s="105" t="s">
        <v>248</v>
      </c>
      <c r="E3" s="106" t="s">
        <v>249</v>
      </c>
      <c r="F3" s="194" t="s">
        <v>412</v>
      </c>
      <c r="G3" s="206" t="s">
        <v>258</v>
      </c>
      <c r="K3" s="210" t="s">
        <v>413</v>
      </c>
      <c r="L3" s="211"/>
      <c r="M3" s="211"/>
      <c r="N3" s="211"/>
      <c r="O3" s="211"/>
    </row>
    <row r="4" spans="1:18" ht="15" customHeight="1" thickBot="1" x14ac:dyDescent="0.35">
      <c r="A4" s="123" t="s">
        <v>2</v>
      </c>
      <c r="B4" s="124" t="s">
        <v>3</v>
      </c>
      <c r="C4" s="112">
        <f>(1*(SUM(C5:C6))/4)</f>
        <v>0</v>
      </c>
      <c r="D4" s="113">
        <f>(1*(SUM(D5:D6))/1)</f>
        <v>0</v>
      </c>
      <c r="E4" s="114">
        <f>(1*(SUM(E5:E6))/1)</f>
        <v>0</v>
      </c>
      <c r="F4" s="195">
        <f>IF(SUM(C4:E4)&gt;0,1,0)</f>
        <v>0</v>
      </c>
      <c r="G4" s="204">
        <f>C4+D4+E4+F4</f>
        <v>0</v>
      </c>
      <c r="K4" s="42" t="s">
        <v>260</v>
      </c>
      <c r="L4" s="211"/>
      <c r="M4" s="211"/>
      <c r="N4" s="211"/>
      <c r="O4" s="211"/>
      <c r="P4" s="212">
        <f>G49</f>
        <v>0</v>
      </c>
    </row>
    <row r="5" spans="1:18" ht="15" hidden="1" customHeight="1" thickBot="1" x14ac:dyDescent="0.35">
      <c r="A5" s="70" t="s">
        <v>4</v>
      </c>
      <c r="B5" s="69" t="s">
        <v>177</v>
      </c>
      <c r="C5" s="99">
        <f>'Planilha de programa'!C5</f>
        <v>0</v>
      </c>
      <c r="D5" s="93">
        <f>'Planilha de programa'!D5</f>
        <v>0</v>
      </c>
      <c r="E5" s="55">
        <f>'Planilha de programa'!E5</f>
        <v>0</v>
      </c>
      <c r="F5" s="196">
        <f>'Planilha de programa'!F5</f>
        <v>0</v>
      </c>
      <c r="G5" s="204">
        <f t="shared" ref="G5:G46" si="0">C5+D5+E5+F5</f>
        <v>0</v>
      </c>
      <c r="K5" s="42"/>
      <c r="L5" s="211"/>
      <c r="M5" s="211"/>
      <c r="N5" s="211"/>
      <c r="O5" s="211"/>
      <c r="P5" s="3"/>
    </row>
    <row r="6" spans="1:18" ht="15" hidden="1" customHeight="1" thickBot="1" x14ac:dyDescent="0.35">
      <c r="A6" s="70" t="s">
        <v>10</v>
      </c>
      <c r="B6" s="69" t="s">
        <v>179</v>
      </c>
      <c r="C6" s="100">
        <f>'Planilha de programa'!C9</f>
        <v>0</v>
      </c>
      <c r="D6" s="94">
        <f>'Planilha de programa'!D9</f>
        <v>0</v>
      </c>
      <c r="E6" s="56">
        <f>'Planilha de programa'!E9</f>
        <v>0</v>
      </c>
      <c r="F6" s="197">
        <f>'Planilha de programa'!F9</f>
        <v>0</v>
      </c>
      <c r="G6" s="204">
        <f t="shared" si="0"/>
        <v>0</v>
      </c>
      <c r="K6" s="42"/>
      <c r="L6" s="211"/>
      <c r="M6" s="211"/>
      <c r="N6" s="211"/>
      <c r="O6" s="211"/>
      <c r="P6" s="3"/>
    </row>
    <row r="7" spans="1:18" ht="15" customHeight="1" thickBot="1" x14ac:dyDescent="0.35">
      <c r="A7" s="125" t="s">
        <v>11</v>
      </c>
      <c r="B7" s="115" t="s">
        <v>411</v>
      </c>
      <c r="C7" s="116">
        <f>IF(SUM(E7:F7)&gt;0,1,0)</f>
        <v>0</v>
      </c>
      <c r="D7" s="117">
        <f>IF(SUM(E7:F7)&gt;0,1,0)</f>
        <v>0</v>
      </c>
      <c r="E7" s="118">
        <f>(1*(SUM(E8))/1)</f>
        <v>0</v>
      </c>
      <c r="F7" s="198">
        <f>(1*(SUM(F8))/1)</f>
        <v>0</v>
      </c>
      <c r="G7" s="206">
        <f t="shared" si="0"/>
        <v>0</v>
      </c>
      <c r="K7" s="42" t="s">
        <v>414</v>
      </c>
      <c r="L7" s="211"/>
      <c r="M7" s="211"/>
      <c r="N7" s="211"/>
      <c r="O7" s="211"/>
      <c r="P7" s="213" t="str">
        <f>IF(G49=0,"Sin Impacto Positivo",IF(G49=100,"Maximo Impacto Positivo","Aplicar Gestión Ambiental"))</f>
        <v>Sin Impacto Positivo</v>
      </c>
      <c r="Q7" s="214"/>
      <c r="R7" s="214"/>
    </row>
    <row r="8" spans="1:18" ht="15" hidden="1" customHeight="1" thickBot="1" x14ac:dyDescent="0.3">
      <c r="A8" s="70" t="s">
        <v>13</v>
      </c>
      <c r="B8" s="69" t="s">
        <v>182</v>
      </c>
      <c r="C8" s="101">
        <f>'Planilha de programa'!C12</f>
        <v>0</v>
      </c>
      <c r="D8" s="95">
        <f>'Planilha de programa'!D12</f>
        <v>0</v>
      </c>
      <c r="E8" s="57">
        <f>'Planilha de programa'!E12</f>
        <v>0</v>
      </c>
      <c r="F8" s="199">
        <f>'Planilha de programa'!F12</f>
        <v>0</v>
      </c>
      <c r="G8" s="204">
        <f t="shared" si="0"/>
        <v>0</v>
      </c>
    </row>
    <row r="9" spans="1:18" ht="15" customHeight="1" thickBot="1" x14ac:dyDescent="0.3">
      <c r="A9" s="123" t="s">
        <v>14</v>
      </c>
      <c r="B9" s="124" t="s">
        <v>15</v>
      </c>
      <c r="C9" s="119">
        <f>(1*(SUM(C10:C13))/20)</f>
        <v>0</v>
      </c>
      <c r="D9" s="119">
        <f>(1*(SUM(D10:D13))/2)</f>
        <v>0</v>
      </c>
      <c r="E9" s="121">
        <f>(1*(SUM(E10:E13))/2)</f>
        <v>0</v>
      </c>
      <c r="F9" s="200">
        <f>(1*(SUM(F10:F13))/9)</f>
        <v>0</v>
      </c>
      <c r="G9" s="204">
        <f t="shared" si="0"/>
        <v>0</v>
      </c>
    </row>
    <row r="10" spans="1:18" ht="15" hidden="1" customHeight="1" thickBot="1" x14ac:dyDescent="0.3">
      <c r="A10" s="70" t="s">
        <v>16</v>
      </c>
      <c r="B10" s="69" t="s">
        <v>184</v>
      </c>
      <c r="C10" s="101">
        <f>'Planilha de programa'!C15</f>
        <v>0</v>
      </c>
      <c r="D10" s="95">
        <f>'Planilha de programa'!D15</f>
        <v>0</v>
      </c>
      <c r="E10" s="57">
        <f>'Planilha de programa'!E15</f>
        <v>0</v>
      </c>
      <c r="F10" s="199">
        <f>'Planilha de programa'!F15</f>
        <v>0</v>
      </c>
      <c r="G10" s="204">
        <f t="shared" si="0"/>
        <v>0</v>
      </c>
    </row>
    <row r="11" spans="1:18" ht="15.75" hidden="1" thickBot="1" x14ac:dyDescent="0.3">
      <c r="A11" s="70" t="s">
        <v>17</v>
      </c>
      <c r="B11" s="78" t="s">
        <v>185</v>
      </c>
      <c r="C11" s="102">
        <f>'Planilha de programa'!C17</f>
        <v>0</v>
      </c>
      <c r="D11" s="96">
        <f>'Planilha de programa'!D17</f>
        <v>0</v>
      </c>
      <c r="E11" s="58">
        <f>'Planilha de programa'!E17</f>
        <v>0</v>
      </c>
      <c r="F11" s="201">
        <f>'Planilha de programa'!F17</f>
        <v>0</v>
      </c>
      <c r="G11" s="204">
        <f t="shared" si="0"/>
        <v>0</v>
      </c>
    </row>
    <row r="12" spans="1:18" ht="15.75" hidden="1" thickBot="1" x14ac:dyDescent="0.3">
      <c r="A12" s="70" t="s">
        <v>33</v>
      </c>
      <c r="B12" s="78" t="s">
        <v>186</v>
      </c>
      <c r="C12" s="102">
        <f>'Planilha de programa'!C27</f>
        <v>0</v>
      </c>
      <c r="D12" s="96">
        <f>'Planilha de programa'!D27</f>
        <v>0</v>
      </c>
      <c r="E12" s="58">
        <f>'Planilha de programa'!E27</f>
        <v>0</v>
      </c>
      <c r="F12" s="201">
        <f>'Planilha de programa'!F27</f>
        <v>0</v>
      </c>
      <c r="G12" s="204">
        <f t="shared" si="0"/>
        <v>0</v>
      </c>
    </row>
    <row r="13" spans="1:18" ht="15.75" hidden="1" thickBot="1" x14ac:dyDescent="0.3">
      <c r="A13" s="70" t="s">
        <v>42</v>
      </c>
      <c r="B13" s="78" t="s">
        <v>43</v>
      </c>
      <c r="C13" s="102">
        <f>'Planilha de programa'!C36</f>
        <v>0</v>
      </c>
      <c r="D13" s="96">
        <f>'Planilha de programa'!D36</f>
        <v>0</v>
      </c>
      <c r="E13" s="58">
        <f>'Planilha de programa'!E36</f>
        <v>0</v>
      </c>
      <c r="F13" s="201">
        <f>'Planilha de programa'!F36</f>
        <v>0</v>
      </c>
      <c r="G13" s="204">
        <f t="shared" si="0"/>
        <v>0</v>
      </c>
    </row>
    <row r="14" spans="1:18" ht="15.75" thickBot="1" x14ac:dyDescent="0.3">
      <c r="A14" s="123" t="s">
        <v>46</v>
      </c>
      <c r="B14" s="124" t="s">
        <v>47</v>
      </c>
      <c r="C14" s="119">
        <f>(1*(SUM(C15:C19))/8)</f>
        <v>0</v>
      </c>
      <c r="D14" s="122">
        <f>(1*(SUM(D15:D19))/6)</f>
        <v>0</v>
      </c>
      <c r="E14" s="121">
        <f>(1*(SUM(E15:E19))/9)</f>
        <v>0</v>
      </c>
      <c r="F14" s="200">
        <f>(1*(SUM(F15:F19))/5)</f>
        <v>0</v>
      </c>
      <c r="G14" s="206">
        <f t="shared" si="0"/>
        <v>0</v>
      </c>
    </row>
    <row r="15" spans="1:18" ht="15.75" hidden="1" thickBot="1" x14ac:dyDescent="0.3">
      <c r="A15" s="70" t="s">
        <v>48</v>
      </c>
      <c r="B15" s="69" t="s">
        <v>187</v>
      </c>
      <c r="C15" s="101">
        <f>'Planilha de programa'!C40</f>
        <v>0</v>
      </c>
      <c r="D15" s="95">
        <f>'Planilha de programa'!D40</f>
        <v>0</v>
      </c>
      <c r="E15" s="57">
        <f>'Planilha de programa'!E40</f>
        <v>0</v>
      </c>
      <c r="F15" s="199">
        <f>'Planilha de programa'!F40</f>
        <v>0</v>
      </c>
      <c r="G15" s="204">
        <f t="shared" si="0"/>
        <v>0</v>
      </c>
    </row>
    <row r="16" spans="1:18" ht="15.75" hidden="1" thickBot="1" x14ac:dyDescent="0.3">
      <c r="A16" s="70" t="s">
        <v>49</v>
      </c>
      <c r="B16" s="69" t="s">
        <v>189</v>
      </c>
      <c r="C16" s="102">
        <f>'Planilha de programa'!C42</f>
        <v>0</v>
      </c>
      <c r="D16" s="96">
        <f>'Planilha de programa'!D42</f>
        <v>0</v>
      </c>
      <c r="E16" s="58">
        <f>'Planilha de programa'!E42</f>
        <v>0</v>
      </c>
      <c r="F16" s="201">
        <f>'Planilha de programa'!F42</f>
        <v>0</v>
      </c>
      <c r="G16" s="204">
        <f t="shared" si="0"/>
        <v>0</v>
      </c>
    </row>
    <row r="17" spans="1:7" ht="15.75" hidden="1" thickBot="1" x14ac:dyDescent="0.3">
      <c r="A17" s="70" t="s">
        <v>50</v>
      </c>
      <c r="B17" s="69" t="s">
        <v>190</v>
      </c>
      <c r="C17" s="102">
        <f>'Planilha de programa'!C45</f>
        <v>0</v>
      </c>
      <c r="D17" s="96">
        <f>'Planilha de programa'!D45</f>
        <v>0</v>
      </c>
      <c r="E17" s="58">
        <f>'Planilha de programa'!E45</f>
        <v>0</v>
      </c>
      <c r="F17" s="201">
        <f>'Planilha de programa'!F45</f>
        <v>0</v>
      </c>
      <c r="G17" s="204">
        <f t="shared" si="0"/>
        <v>0</v>
      </c>
    </row>
    <row r="18" spans="1:7" ht="15.75" hidden="1" thickBot="1" x14ac:dyDescent="0.3">
      <c r="A18" s="70" t="s">
        <v>51</v>
      </c>
      <c r="B18" s="69" t="s">
        <v>191</v>
      </c>
      <c r="C18" s="102">
        <f>'Planilha de programa'!C47</f>
        <v>0</v>
      </c>
      <c r="D18" s="96">
        <f>'Planilha de programa'!D47</f>
        <v>0</v>
      </c>
      <c r="E18" s="58">
        <f>'Planilha de programa'!E47</f>
        <v>0</v>
      </c>
      <c r="F18" s="201">
        <f>'Planilha de programa'!F47</f>
        <v>0</v>
      </c>
      <c r="G18" s="204">
        <f t="shared" si="0"/>
        <v>0</v>
      </c>
    </row>
    <row r="19" spans="1:7" ht="15.75" hidden="1" thickBot="1" x14ac:dyDescent="0.3">
      <c r="A19" s="70" t="s">
        <v>56</v>
      </c>
      <c r="B19" s="69" t="s">
        <v>57</v>
      </c>
      <c r="C19" s="102">
        <f>'Planilha de programa'!C47</f>
        <v>0</v>
      </c>
      <c r="D19" s="96">
        <f>'Planilha de programa'!D47</f>
        <v>0</v>
      </c>
      <c r="E19" s="58">
        <f>'Planilha de programa'!E47</f>
        <v>0</v>
      </c>
      <c r="F19" s="201">
        <f>'Planilha de programa'!F47</f>
        <v>0</v>
      </c>
      <c r="G19" s="204">
        <f t="shared" si="0"/>
        <v>0</v>
      </c>
    </row>
    <row r="20" spans="1:7" ht="15.75" thickBot="1" x14ac:dyDescent="0.3">
      <c r="A20" s="123" t="s">
        <v>58</v>
      </c>
      <c r="B20" s="124" t="s">
        <v>59</v>
      </c>
      <c r="C20" s="119">
        <f>(1*(SUM(C21:C25))/15)</f>
        <v>0</v>
      </c>
      <c r="D20" s="122">
        <f>(1*(SUM(D21:D25))/7)</f>
        <v>0</v>
      </c>
      <c r="E20" s="121">
        <f>(1*(SUM(E21:E25))/9)</f>
        <v>0</v>
      </c>
      <c r="F20" s="200">
        <f>(1*(SUM(F21:F25))/11)</f>
        <v>0</v>
      </c>
      <c r="G20" s="204">
        <f t="shared" si="0"/>
        <v>0</v>
      </c>
    </row>
    <row r="21" spans="1:7" ht="15.75" hidden="1" thickBot="1" x14ac:dyDescent="0.3">
      <c r="A21" s="70" t="s">
        <v>60</v>
      </c>
      <c r="B21" s="69" t="s">
        <v>194</v>
      </c>
      <c r="C21" s="101">
        <f>'Planilha de programa'!C55</f>
        <v>0</v>
      </c>
      <c r="D21" s="95">
        <f>'Planilha de programa'!D55</f>
        <v>0</v>
      </c>
      <c r="E21" s="57">
        <f>'Planilha de programa'!E55</f>
        <v>0</v>
      </c>
      <c r="F21" s="199">
        <f>'Planilha de programa'!F55</f>
        <v>0</v>
      </c>
      <c r="G21" s="204">
        <f t="shared" si="0"/>
        <v>0</v>
      </c>
    </row>
    <row r="22" spans="1:7" ht="15.75" hidden="1" thickBot="1" x14ac:dyDescent="0.3">
      <c r="A22" s="70" t="s">
        <v>61</v>
      </c>
      <c r="B22" s="78" t="s">
        <v>70</v>
      </c>
      <c r="C22" s="102">
        <f>'Planilha de programa'!C69</f>
        <v>0</v>
      </c>
      <c r="D22" s="96">
        <f>'Planilha de programa'!D69</f>
        <v>0</v>
      </c>
      <c r="E22" s="58">
        <f>'Planilha de programa'!E69</f>
        <v>0</v>
      </c>
      <c r="F22" s="201">
        <f>'Planilha de programa'!F69</f>
        <v>0</v>
      </c>
      <c r="G22" s="204">
        <f t="shared" si="0"/>
        <v>0</v>
      </c>
    </row>
    <row r="23" spans="1:7" ht="15.75" hidden="1" thickBot="1" x14ac:dyDescent="0.3">
      <c r="A23" s="70" t="s">
        <v>199</v>
      </c>
      <c r="B23" s="69" t="s">
        <v>195</v>
      </c>
      <c r="C23" s="102">
        <f>'Planilha de programa'!C59</f>
        <v>0</v>
      </c>
      <c r="D23" s="96">
        <f>'Planilha de programa'!D59</f>
        <v>0</v>
      </c>
      <c r="E23" s="58">
        <f>'Planilha de programa'!E59</f>
        <v>0</v>
      </c>
      <c r="F23" s="201">
        <f>'Planilha de programa'!F59</f>
        <v>0</v>
      </c>
      <c r="G23" s="204">
        <f t="shared" si="0"/>
        <v>0</v>
      </c>
    </row>
    <row r="24" spans="1:7" ht="15.75" hidden="1" thickBot="1" x14ac:dyDescent="0.3">
      <c r="A24" s="70" t="s">
        <v>200</v>
      </c>
      <c r="B24" s="78" t="s">
        <v>201</v>
      </c>
      <c r="C24" s="102">
        <f>'Planilha de programa'!C64</f>
        <v>0</v>
      </c>
      <c r="D24" s="96">
        <f>'Planilha de programa'!D64</f>
        <v>0</v>
      </c>
      <c r="E24" s="58">
        <f>'Planilha de programa'!E64</f>
        <v>0</v>
      </c>
      <c r="F24" s="201">
        <f>'Planilha de programa'!F64</f>
        <v>0</v>
      </c>
      <c r="G24" s="204">
        <f t="shared" si="0"/>
        <v>0</v>
      </c>
    </row>
    <row r="25" spans="1:7" ht="15.75" hidden="1" thickBot="1" x14ac:dyDescent="0.3">
      <c r="A25" s="70" t="s">
        <v>76</v>
      </c>
      <c r="B25" s="78" t="s">
        <v>204</v>
      </c>
      <c r="C25" s="102">
        <f>'Planilha de programa'!C75</f>
        <v>0</v>
      </c>
      <c r="D25" s="96">
        <f>'Planilha de programa'!D75</f>
        <v>0</v>
      </c>
      <c r="E25" s="58">
        <f>'Planilha de programa'!E75</f>
        <v>0</v>
      </c>
      <c r="F25" s="201">
        <f>'Planilha de programa'!F75</f>
        <v>0</v>
      </c>
      <c r="G25" s="204">
        <f t="shared" si="0"/>
        <v>0</v>
      </c>
    </row>
    <row r="26" spans="1:7" ht="15.75" thickBot="1" x14ac:dyDescent="0.3">
      <c r="A26" s="123" t="s">
        <v>81</v>
      </c>
      <c r="B26" s="124" t="s">
        <v>82</v>
      </c>
      <c r="C26" s="119">
        <f>(1*(SUM(C27:C34))/39)</f>
        <v>0</v>
      </c>
      <c r="D26" s="122">
        <f>(1*(SUM(D27:D34))/31)</f>
        <v>0</v>
      </c>
      <c r="E26" s="121">
        <f>(1*(SUM(E27:E34))/20)</f>
        <v>0</v>
      </c>
      <c r="F26" s="200">
        <f>(1*(SUM(F27:F34))/24)</f>
        <v>0</v>
      </c>
      <c r="G26" s="206">
        <f t="shared" si="0"/>
        <v>0</v>
      </c>
    </row>
    <row r="27" spans="1:7" ht="15.75" hidden="1" thickBot="1" x14ac:dyDescent="0.3">
      <c r="A27" s="70" t="s">
        <v>83</v>
      </c>
      <c r="B27" s="69" t="s">
        <v>203</v>
      </c>
      <c r="C27" s="101">
        <f>'Planilha de programa'!C81</f>
        <v>0</v>
      </c>
      <c r="D27" s="95">
        <f>'Planilha de programa'!D81</f>
        <v>0</v>
      </c>
      <c r="E27" s="57">
        <f>'Planilha de programa'!E81</f>
        <v>0</v>
      </c>
      <c r="F27" s="199">
        <f>'Planilha de programa'!F81</f>
        <v>0</v>
      </c>
      <c r="G27" s="204">
        <f t="shared" si="0"/>
        <v>0</v>
      </c>
    </row>
    <row r="28" spans="1:7" ht="15.75" hidden="1" thickBot="1" x14ac:dyDescent="0.3">
      <c r="A28" s="70" t="s">
        <v>92</v>
      </c>
      <c r="B28" s="78" t="s">
        <v>202</v>
      </c>
      <c r="C28" s="102">
        <f>'Planilha de programa'!C90</f>
        <v>0</v>
      </c>
      <c r="D28" s="96">
        <f>'Planilha de programa'!D90</f>
        <v>0</v>
      </c>
      <c r="E28" s="58">
        <f>'Planilha de programa'!E90</f>
        <v>0</v>
      </c>
      <c r="F28" s="201">
        <f>'Planilha de programa'!F90</f>
        <v>0</v>
      </c>
      <c r="G28" s="204">
        <f t="shared" si="0"/>
        <v>0</v>
      </c>
    </row>
    <row r="29" spans="1:7" ht="15.75" hidden="1" thickBot="1" x14ac:dyDescent="0.3">
      <c r="A29" s="70" t="s">
        <v>94</v>
      </c>
      <c r="B29" s="69" t="s">
        <v>205</v>
      </c>
      <c r="C29" s="102">
        <f>'Planilha de programa'!C93</f>
        <v>0</v>
      </c>
      <c r="D29" s="96">
        <f>'Planilha de programa'!D93</f>
        <v>0</v>
      </c>
      <c r="E29" s="58">
        <f>'Planilha de programa'!E93</f>
        <v>0</v>
      </c>
      <c r="F29" s="201">
        <f>'Planilha de programa'!F93</f>
        <v>0</v>
      </c>
      <c r="G29" s="204">
        <f t="shared" si="0"/>
        <v>0</v>
      </c>
    </row>
    <row r="30" spans="1:7" ht="15.75" hidden="1" thickBot="1" x14ac:dyDescent="0.3">
      <c r="A30" s="70" t="s">
        <v>106</v>
      </c>
      <c r="B30" s="69" t="s">
        <v>107</v>
      </c>
      <c r="C30" s="102">
        <f>'Planilha de programa'!C105</f>
        <v>0</v>
      </c>
      <c r="D30" s="96">
        <f>'Planilha de programa'!D105</f>
        <v>0</v>
      </c>
      <c r="E30" s="58">
        <f>'Planilha de programa'!E105</f>
        <v>0</v>
      </c>
      <c r="F30" s="201">
        <f>'Planilha de programa'!F105</f>
        <v>0</v>
      </c>
      <c r="G30" s="204">
        <f t="shared" si="0"/>
        <v>0</v>
      </c>
    </row>
    <row r="31" spans="1:7" ht="15.75" hidden="1" thickBot="1" x14ac:dyDescent="0.3">
      <c r="A31" s="70" t="s">
        <v>114</v>
      </c>
      <c r="B31" s="78" t="s">
        <v>115</v>
      </c>
      <c r="C31" s="102">
        <f>'Planilha de programa'!C112</f>
        <v>0</v>
      </c>
      <c r="D31" s="96">
        <f>'Planilha de programa'!D112</f>
        <v>0</v>
      </c>
      <c r="E31" s="58">
        <f>'Planilha de programa'!E112</f>
        <v>0</v>
      </c>
      <c r="F31" s="201">
        <f>'Planilha de programa'!F112</f>
        <v>0</v>
      </c>
      <c r="G31" s="204">
        <f t="shared" si="0"/>
        <v>0</v>
      </c>
    </row>
    <row r="32" spans="1:7" ht="15.75" hidden="1" thickBot="1" x14ac:dyDescent="0.3">
      <c r="A32" s="70" t="s">
        <v>125</v>
      </c>
      <c r="B32" s="78" t="s">
        <v>126</v>
      </c>
      <c r="C32" s="102">
        <f>'Planilha de programa'!C122</f>
        <v>0</v>
      </c>
      <c r="D32" s="96">
        <f>'Planilha de programa'!D122</f>
        <v>0</v>
      </c>
      <c r="E32" s="58">
        <f>'Planilha de programa'!E122</f>
        <v>0</v>
      </c>
      <c r="F32" s="201">
        <f>'Planilha de programa'!F122</f>
        <v>0</v>
      </c>
      <c r="G32" s="204">
        <f t="shared" si="0"/>
        <v>0</v>
      </c>
    </row>
    <row r="33" spans="1:12" ht="15.75" hidden="1" thickBot="1" x14ac:dyDescent="0.3">
      <c r="A33" s="70" t="s">
        <v>127</v>
      </c>
      <c r="B33" s="69" t="s">
        <v>128</v>
      </c>
      <c r="C33" s="102">
        <f>'Planilha de programa'!C124</f>
        <v>0</v>
      </c>
      <c r="D33" s="96">
        <f>'Planilha de programa'!D124</f>
        <v>0</v>
      </c>
      <c r="E33" s="58">
        <f>'Planilha de programa'!E124</f>
        <v>0</v>
      </c>
      <c r="F33" s="201">
        <f>'Planilha de programa'!F124</f>
        <v>0</v>
      </c>
      <c r="G33" s="204">
        <f t="shared" si="0"/>
        <v>0</v>
      </c>
    </row>
    <row r="34" spans="1:12" ht="15.75" hidden="1" thickBot="1" x14ac:dyDescent="0.3">
      <c r="A34" s="70" t="s">
        <v>138</v>
      </c>
      <c r="B34" s="69" t="s">
        <v>139</v>
      </c>
      <c r="C34" s="102">
        <f>'Planilha de programa'!C134</f>
        <v>0</v>
      </c>
      <c r="D34" s="96">
        <f>'Planilha de programa'!D134</f>
        <v>0</v>
      </c>
      <c r="E34" s="58">
        <f>'Planilha de programa'!E134</f>
        <v>0</v>
      </c>
      <c r="F34" s="201">
        <f>'Planilha de programa'!F134</f>
        <v>0</v>
      </c>
      <c r="G34" s="204">
        <f t="shared" si="0"/>
        <v>0</v>
      </c>
    </row>
    <row r="35" spans="1:12" ht="15.75" thickBot="1" x14ac:dyDescent="0.3">
      <c r="A35" s="123" t="s">
        <v>146</v>
      </c>
      <c r="B35" s="124" t="s">
        <v>147</v>
      </c>
      <c r="C35" s="119">
        <f>(1*(SUM(C36))/1)</f>
        <v>0</v>
      </c>
      <c r="D35" s="122">
        <f>IF(SUM(C35,E35)&gt;0,1,0)</f>
        <v>0</v>
      </c>
      <c r="E35" s="121">
        <f t="shared" ref="E35" si="1">(1*(SUM(E36))/1)</f>
        <v>0</v>
      </c>
      <c r="F35" s="200">
        <f>IF(SUM(C35,E35)&gt;0,1,0)</f>
        <v>0</v>
      </c>
      <c r="G35" s="204">
        <f t="shared" si="0"/>
        <v>0</v>
      </c>
    </row>
    <row r="36" spans="1:12" ht="15.75" hidden="1" thickBot="1" x14ac:dyDescent="0.3">
      <c r="A36" s="70" t="s">
        <v>148</v>
      </c>
      <c r="B36" s="69" t="s">
        <v>208</v>
      </c>
      <c r="C36" s="101">
        <f>'Planilha de programa'!C142</f>
        <v>0</v>
      </c>
      <c r="D36" s="95">
        <f>'Planilha de programa'!D142</f>
        <v>0</v>
      </c>
      <c r="E36" s="57">
        <f>'Planilha de programa'!E142</f>
        <v>0</v>
      </c>
      <c r="F36" s="199">
        <f>'Planilha de programa'!F142</f>
        <v>0</v>
      </c>
      <c r="G36" s="204">
        <f t="shared" si="0"/>
        <v>0</v>
      </c>
    </row>
    <row r="37" spans="1:12" ht="15.75" thickBot="1" x14ac:dyDescent="0.3">
      <c r="A37" s="123" t="s">
        <v>149</v>
      </c>
      <c r="B37" s="124" t="s">
        <v>150</v>
      </c>
      <c r="C37" s="119">
        <f>(1*(SUM(C38:C40))/2)</f>
        <v>0</v>
      </c>
      <c r="D37" s="122">
        <f>(1*(SUM(D38:D40))/10)</f>
        <v>0</v>
      </c>
      <c r="E37" s="121">
        <f>(1*(SUM(E38:E40))/8)</f>
        <v>0</v>
      </c>
      <c r="F37" s="200">
        <f>(1*(SUM(F38:F40))/7)</f>
        <v>0</v>
      </c>
      <c r="G37" s="206">
        <f t="shared" si="0"/>
        <v>0</v>
      </c>
    </row>
    <row r="38" spans="1:12" ht="15.75" hidden="1" customHeight="1" thickBot="1" x14ac:dyDescent="0.3">
      <c r="A38" s="70" t="s">
        <v>151</v>
      </c>
      <c r="B38" s="69" t="s">
        <v>209</v>
      </c>
      <c r="C38" s="101">
        <f>'Planilha de programa'!C145</f>
        <v>0</v>
      </c>
      <c r="D38" s="95">
        <f>'Planilha de programa'!D145</f>
        <v>0</v>
      </c>
      <c r="E38" s="57">
        <f>'Planilha de programa'!E145</f>
        <v>0</v>
      </c>
      <c r="F38" s="199">
        <f>'Planilha de programa'!F145</f>
        <v>0</v>
      </c>
      <c r="G38" s="204">
        <f t="shared" si="0"/>
        <v>0</v>
      </c>
    </row>
    <row r="39" spans="1:12" ht="15.75" hidden="1" customHeight="1" thickBot="1" x14ac:dyDescent="0.3">
      <c r="A39" s="70" t="s">
        <v>152</v>
      </c>
      <c r="B39" s="69" t="s">
        <v>212</v>
      </c>
      <c r="C39" s="102">
        <f>'Planilha de programa'!C148</f>
        <v>0</v>
      </c>
      <c r="D39" s="96">
        <f>'Planilha de programa'!D148</f>
        <v>0</v>
      </c>
      <c r="E39" s="58">
        <f>'Planilha de programa'!E148</f>
        <v>0</v>
      </c>
      <c r="F39" s="201">
        <f>'Planilha de programa'!F148</f>
        <v>0</v>
      </c>
      <c r="G39" s="204">
        <f t="shared" si="0"/>
        <v>0</v>
      </c>
    </row>
    <row r="40" spans="1:12" ht="15.75" hidden="1" customHeight="1" thickBot="1" x14ac:dyDescent="0.3">
      <c r="A40" s="70" t="s">
        <v>159</v>
      </c>
      <c r="B40" s="78" t="s">
        <v>211</v>
      </c>
      <c r="C40" s="102">
        <f>'Planilha de programa'!C155</f>
        <v>0</v>
      </c>
      <c r="D40" s="96">
        <f>'Planilha de programa'!D155</f>
        <v>0</v>
      </c>
      <c r="E40" s="58">
        <f>'Planilha de programa'!E155</f>
        <v>0</v>
      </c>
      <c r="F40" s="201">
        <f>'Planilha de programa'!F155</f>
        <v>0</v>
      </c>
      <c r="G40" s="204">
        <f t="shared" si="0"/>
        <v>0</v>
      </c>
    </row>
    <row r="41" spans="1:12" ht="15.75" thickBot="1" x14ac:dyDescent="0.3">
      <c r="A41" s="123" t="s">
        <v>164</v>
      </c>
      <c r="B41" s="124" t="s">
        <v>214</v>
      </c>
      <c r="C41" s="119">
        <f>IF(SUM(E41:F41)&gt;0,1,0)</f>
        <v>0</v>
      </c>
      <c r="D41" s="122">
        <f>IF(SUM(E41:F41)&gt;0,1,0)</f>
        <v>0</v>
      </c>
      <c r="E41" s="121">
        <f>(1*(SUM(E42))/4)</f>
        <v>0</v>
      </c>
      <c r="F41" s="200">
        <f>(1*(SUM(F42))/4)</f>
        <v>0</v>
      </c>
      <c r="G41" s="204">
        <f t="shared" si="0"/>
        <v>0</v>
      </c>
    </row>
    <row r="42" spans="1:12" ht="15.75" hidden="1" customHeight="1" thickBot="1" x14ac:dyDescent="0.3">
      <c r="A42" s="110" t="s">
        <v>224</v>
      </c>
      <c r="B42" s="126" t="s">
        <v>226</v>
      </c>
      <c r="C42" s="101">
        <f>'Planilha de programa'!C162</f>
        <v>0</v>
      </c>
      <c r="D42" s="95">
        <f>'Planilha de programa'!D162</f>
        <v>0</v>
      </c>
      <c r="E42" s="57">
        <f>'Planilha de programa'!E162</f>
        <v>0</v>
      </c>
      <c r="F42" s="199">
        <f>'Planilha de programa'!F162</f>
        <v>0</v>
      </c>
      <c r="G42" s="204">
        <f t="shared" si="0"/>
        <v>0</v>
      </c>
    </row>
    <row r="43" spans="1:12" ht="15.75" thickBot="1" x14ac:dyDescent="0.3">
      <c r="A43" s="123" t="s">
        <v>169</v>
      </c>
      <c r="B43" s="124" t="s">
        <v>397</v>
      </c>
      <c r="C43" s="119">
        <f>(1*(SUM(C44:C45))/2)</f>
        <v>0</v>
      </c>
      <c r="D43" s="120">
        <f>(1*(SUM(D44:D45))/2)</f>
        <v>0</v>
      </c>
      <c r="E43" s="121">
        <f>(1*(SUM(E44:E45))/1)</f>
        <v>0</v>
      </c>
      <c r="F43" s="200">
        <f>(1*(SUM(F44:F45))/1)</f>
        <v>0</v>
      </c>
      <c r="G43" s="206">
        <f t="shared" si="0"/>
        <v>0</v>
      </c>
    </row>
    <row r="44" spans="1:12" ht="15.75" hidden="1" thickBot="1" x14ac:dyDescent="0.3">
      <c r="A44" s="70" t="s">
        <v>176</v>
      </c>
      <c r="B44" s="69" t="s">
        <v>213</v>
      </c>
      <c r="C44" s="103">
        <f>'Planilha de programa'!C170</f>
        <v>0</v>
      </c>
      <c r="D44" s="97">
        <f>'Planilha de programa'!D170</f>
        <v>0</v>
      </c>
      <c r="E44" s="107">
        <f>'Planilha de programa'!E170</f>
        <v>0</v>
      </c>
      <c r="F44" s="202">
        <f>'Planilha de programa'!F170</f>
        <v>0</v>
      </c>
      <c r="G44" s="204">
        <f t="shared" si="0"/>
        <v>0</v>
      </c>
    </row>
    <row r="45" spans="1:12" ht="15.75" hidden="1" customHeight="1" thickBot="1" x14ac:dyDescent="0.3">
      <c r="A45" s="70" t="s">
        <v>225</v>
      </c>
      <c r="B45" s="69" t="s">
        <v>210</v>
      </c>
      <c r="C45" s="102">
        <f>'Planilha de programa'!C168</f>
        <v>0</v>
      </c>
      <c r="D45" s="96">
        <f>'Planilha de programa'!D168</f>
        <v>0</v>
      </c>
      <c r="E45" s="58">
        <f>'Planilha de programa'!E168</f>
        <v>0</v>
      </c>
      <c r="F45" s="201">
        <f>'Planilha de programa'!F168</f>
        <v>0</v>
      </c>
      <c r="G45" s="204">
        <f t="shared" si="0"/>
        <v>0</v>
      </c>
    </row>
    <row r="46" spans="1:12" ht="15.75" hidden="1" thickBot="1" x14ac:dyDescent="0.3">
      <c r="A46" s="127" t="s">
        <v>243</v>
      </c>
      <c r="B46" s="128" t="s">
        <v>213</v>
      </c>
      <c r="C46" s="104">
        <f>'Planilha de programa'!C170</f>
        <v>0</v>
      </c>
      <c r="D46" s="92">
        <f>'Planilha de programa'!D170</f>
        <v>0</v>
      </c>
      <c r="E46" s="108">
        <f>'Planilha de programa'!E170</f>
        <v>0</v>
      </c>
      <c r="F46" s="203">
        <f>'Planilha de programa'!F170</f>
        <v>0</v>
      </c>
      <c r="G46" s="204">
        <f t="shared" si="0"/>
        <v>0</v>
      </c>
    </row>
    <row r="47" spans="1:12" ht="15.75" thickBot="1" x14ac:dyDescent="0.3">
      <c r="A47" s="123" t="s">
        <v>174</v>
      </c>
      <c r="B47" s="124" t="s">
        <v>223</v>
      </c>
      <c r="C47" s="119">
        <f>(1*(SUM(C48))/1)</f>
        <v>0</v>
      </c>
      <c r="D47" s="122">
        <f>(1*(SUM(D48))/4)</f>
        <v>0</v>
      </c>
      <c r="E47" s="121">
        <f>(1*(SUM(E48))/2)</f>
        <v>0</v>
      </c>
      <c r="F47" s="200">
        <f>(1*(SUM(F48))/3)</f>
        <v>0</v>
      </c>
      <c r="G47" s="204">
        <f>C47+D47+E47+F47</f>
        <v>0</v>
      </c>
      <c r="L47" s="41"/>
    </row>
    <row r="48" spans="1:12" ht="15.75" hidden="1" customHeight="1" thickBot="1" x14ac:dyDescent="0.3">
      <c r="A48" s="190" t="s">
        <v>176</v>
      </c>
      <c r="B48" s="191" t="s">
        <v>215</v>
      </c>
      <c r="C48" s="104">
        <f>'Planilha de programa'!C173</f>
        <v>0</v>
      </c>
      <c r="D48" s="92">
        <f>'Planilha de programa'!D173</f>
        <v>0</v>
      </c>
      <c r="E48" s="108">
        <f>'Planilha de programa'!E173</f>
        <v>0</v>
      </c>
      <c r="F48" s="203">
        <f>'Planilha de programa'!F173</f>
        <v>0</v>
      </c>
      <c r="G48" s="205"/>
    </row>
    <row r="49" spans="1:7" ht="31.5" customHeight="1" thickBot="1" x14ac:dyDescent="0.3">
      <c r="A49" s="192" t="s">
        <v>258</v>
      </c>
      <c r="B49" s="207" t="s">
        <v>259</v>
      </c>
      <c r="C49" s="208">
        <f>C4+C7+C9+C14+C20+C26+C35+C37+C41+C43+C47</f>
        <v>0</v>
      </c>
      <c r="D49" s="208">
        <f t="shared" ref="D49:F49" si="2">D4+D7+D9+D14+D20+D26+D35+D37+D41+D43+D47</f>
        <v>0</v>
      </c>
      <c r="E49" s="193">
        <f t="shared" si="2"/>
        <v>0</v>
      </c>
      <c r="F49" s="208">
        <f t="shared" si="2"/>
        <v>0</v>
      </c>
      <c r="G49" s="209">
        <f>((SUM(C49:F49)*100)/44)</f>
        <v>0</v>
      </c>
    </row>
    <row r="87" spans="1:3" ht="40.5" customHeight="1" x14ac:dyDescent="0.25">
      <c r="A87" s="63"/>
      <c r="B87" s="64"/>
      <c r="C87" s="59"/>
    </row>
  </sheetData>
  <pageMargins left="0.511811024" right="0.511811024" top="0.78740157499999996" bottom="0.78740157499999996" header="0.31496062000000002" footer="0.31496062000000002"/>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Normal="100" workbookViewId="0"/>
  </sheetViews>
  <sheetFormatPr defaultColWidth="9.140625" defaultRowHeight="15" x14ac:dyDescent="0.25"/>
  <cols>
    <col min="1" max="1" width="7.42578125" customWidth="1"/>
    <col min="2" max="2" width="21.140625" customWidth="1"/>
    <col min="3" max="3" width="25.28515625" customWidth="1"/>
    <col min="4" max="4" width="36.28515625" customWidth="1"/>
    <col min="5" max="5" width="39.7109375" customWidth="1"/>
  </cols>
  <sheetData>
    <row r="1" spans="1:8" ht="155.25" customHeight="1" x14ac:dyDescent="0.25"/>
    <row r="2" spans="1:8" ht="15.75" x14ac:dyDescent="0.25">
      <c r="A2" s="219" t="s">
        <v>415</v>
      </c>
      <c r="B2" s="219"/>
      <c r="C2" s="219"/>
      <c r="D2" s="219"/>
      <c r="E2" s="219"/>
    </row>
    <row r="3" spans="1:8" ht="15.75" thickBot="1" x14ac:dyDescent="0.3"/>
    <row r="4" spans="1:8" ht="30.75" thickBot="1" x14ac:dyDescent="0.3">
      <c r="A4" s="215" t="s">
        <v>247</v>
      </c>
      <c r="B4" s="216" t="s">
        <v>228</v>
      </c>
      <c r="C4" s="217" t="s">
        <v>416</v>
      </c>
      <c r="D4" s="216" t="s">
        <v>255</v>
      </c>
      <c r="E4" s="183" t="s">
        <v>417</v>
      </c>
    </row>
    <row r="5" spans="1:8" ht="45.75" customHeight="1" thickBot="1" x14ac:dyDescent="0.3">
      <c r="A5" s="223" t="s">
        <v>229</v>
      </c>
      <c r="B5" s="220" t="s">
        <v>418</v>
      </c>
      <c r="C5" s="230" t="s">
        <v>419</v>
      </c>
      <c r="D5" s="157" t="s">
        <v>420</v>
      </c>
      <c r="E5" s="158" t="s">
        <v>421</v>
      </c>
    </row>
    <row r="6" spans="1:8" ht="61.5" customHeight="1" thickBot="1" x14ac:dyDescent="0.3">
      <c r="A6" s="224"/>
      <c r="B6" s="221"/>
      <c r="C6" s="231"/>
      <c r="D6" s="157" t="s">
        <v>422</v>
      </c>
      <c r="E6" s="186" t="s">
        <v>423</v>
      </c>
    </row>
    <row r="7" spans="1:8" ht="45" x14ac:dyDescent="0.25">
      <c r="A7" s="224"/>
      <c r="B7" s="221"/>
      <c r="C7" s="231"/>
      <c r="D7" s="226" t="s">
        <v>424</v>
      </c>
      <c r="E7" s="159" t="s">
        <v>425</v>
      </c>
    </row>
    <row r="8" spans="1:8" ht="30.75" thickBot="1" x14ac:dyDescent="0.3">
      <c r="A8" s="224"/>
      <c r="B8" s="221"/>
      <c r="C8" s="232"/>
      <c r="D8" s="227"/>
      <c r="E8" s="160" t="s">
        <v>426</v>
      </c>
    </row>
    <row r="9" spans="1:8" ht="60.75" thickBot="1" x14ac:dyDescent="0.3">
      <c r="A9" s="224"/>
      <c r="B9" s="221"/>
      <c r="C9" s="233" t="s">
        <v>427</v>
      </c>
      <c r="D9" s="185" t="s">
        <v>428</v>
      </c>
      <c r="E9" s="161" t="s">
        <v>429</v>
      </c>
      <c r="H9" s="65"/>
    </row>
    <row r="10" spans="1:8" ht="45.75" thickBot="1" x14ac:dyDescent="0.3">
      <c r="A10" s="224"/>
      <c r="B10" s="221"/>
      <c r="C10" s="234"/>
      <c r="D10" s="162" t="s">
        <v>430</v>
      </c>
      <c r="E10" s="188" t="s">
        <v>431</v>
      </c>
    </row>
    <row r="11" spans="1:8" ht="37.5" customHeight="1" thickBot="1" x14ac:dyDescent="0.3">
      <c r="A11" s="224"/>
      <c r="B11" s="221"/>
      <c r="C11" s="234"/>
      <c r="D11" s="163" t="s">
        <v>432</v>
      </c>
      <c r="E11" s="187" t="s">
        <v>433</v>
      </c>
    </row>
    <row r="12" spans="1:8" ht="43.5" customHeight="1" x14ac:dyDescent="0.25">
      <c r="A12" s="224"/>
      <c r="B12" s="221"/>
      <c r="C12" s="234"/>
      <c r="D12" s="228" t="s">
        <v>434</v>
      </c>
      <c r="E12" s="164" t="s">
        <v>435</v>
      </c>
    </row>
    <row r="13" spans="1:8" ht="60" customHeight="1" thickBot="1" x14ac:dyDescent="0.3">
      <c r="A13" s="224"/>
      <c r="B13" s="221"/>
      <c r="C13" s="235"/>
      <c r="D13" s="229"/>
      <c r="E13" s="165" t="s">
        <v>436</v>
      </c>
    </row>
    <row r="14" spans="1:8" ht="62.25" customHeight="1" thickBot="1" x14ac:dyDescent="0.3">
      <c r="A14" s="224"/>
      <c r="B14" s="221"/>
      <c r="C14" s="236" t="s">
        <v>437</v>
      </c>
      <c r="D14" s="166" t="s">
        <v>438</v>
      </c>
      <c r="E14" s="167" t="s">
        <v>439</v>
      </c>
    </row>
    <row r="15" spans="1:8" ht="54" customHeight="1" thickBot="1" x14ac:dyDescent="0.3">
      <c r="A15" s="224"/>
      <c r="B15" s="221"/>
      <c r="C15" s="237"/>
      <c r="D15" s="167" t="s">
        <v>440</v>
      </c>
      <c r="E15" s="167" t="s">
        <v>441</v>
      </c>
    </row>
    <row r="16" spans="1:8" ht="48.75" customHeight="1" thickBot="1" x14ac:dyDescent="0.3">
      <c r="A16" s="225"/>
      <c r="B16" s="222"/>
      <c r="C16" s="238"/>
      <c r="D16" s="168" t="s">
        <v>442</v>
      </c>
      <c r="E16" s="189" t="s">
        <v>443</v>
      </c>
    </row>
    <row r="17" spans="1:5" x14ac:dyDescent="0.25">
      <c r="A17" s="59"/>
      <c r="B17" s="60"/>
      <c r="C17" s="59"/>
      <c r="D17" s="59"/>
      <c r="E17" s="60"/>
    </row>
    <row r="18" spans="1:5" x14ac:dyDescent="0.25">
      <c r="A18" s="59"/>
      <c r="B18" s="60"/>
      <c r="C18" s="59"/>
      <c r="D18" s="59"/>
      <c r="E18" s="60"/>
    </row>
    <row r="19" spans="1:5" x14ac:dyDescent="0.25">
      <c r="A19" s="59"/>
      <c r="B19" s="60"/>
      <c r="C19" s="60"/>
      <c r="D19" s="60"/>
      <c r="E19" s="60"/>
    </row>
    <row r="20" spans="1:5" x14ac:dyDescent="0.25">
      <c r="A20" s="59"/>
      <c r="B20" s="60"/>
      <c r="C20" s="60"/>
      <c r="D20" s="60"/>
      <c r="E20" s="60"/>
    </row>
    <row r="21" spans="1:5" x14ac:dyDescent="0.25">
      <c r="A21" s="59"/>
      <c r="B21" s="60"/>
      <c r="C21" s="60"/>
      <c r="D21" s="60"/>
      <c r="E21" s="60"/>
    </row>
    <row r="22" spans="1:5" x14ac:dyDescent="0.25">
      <c r="A22" s="59"/>
      <c r="B22" s="60"/>
      <c r="C22" s="60"/>
      <c r="D22" s="60"/>
      <c r="E22" s="60"/>
    </row>
    <row r="23" spans="1:5" x14ac:dyDescent="0.25">
      <c r="A23" s="59"/>
      <c r="B23" s="60"/>
      <c r="C23" s="60"/>
      <c r="D23" s="60"/>
      <c r="E23" s="60"/>
    </row>
    <row r="24" spans="1:5" x14ac:dyDescent="0.25">
      <c r="A24" s="59"/>
      <c r="B24" s="60"/>
      <c r="C24" s="60"/>
      <c r="D24" s="60"/>
      <c r="E24" s="60"/>
    </row>
    <row r="25" spans="1:5" x14ac:dyDescent="0.25">
      <c r="A25" s="59"/>
      <c r="B25" s="60"/>
      <c r="C25" s="60"/>
      <c r="D25" s="60"/>
      <c r="E25" s="60"/>
    </row>
    <row r="26" spans="1:5" x14ac:dyDescent="0.25">
      <c r="A26" s="59"/>
      <c r="B26" s="59"/>
      <c r="C26" s="59"/>
      <c r="D26" s="59"/>
      <c r="E26" s="59"/>
    </row>
  </sheetData>
  <mergeCells count="8">
    <mergeCell ref="A2:E2"/>
    <mergeCell ref="B5:B16"/>
    <mergeCell ref="A5:A16"/>
    <mergeCell ref="D7:D8"/>
    <mergeCell ref="D12:D13"/>
    <mergeCell ref="C5:C8"/>
    <mergeCell ref="C9:C13"/>
    <mergeCell ref="C14:C16"/>
  </mergeCells>
  <pageMargins left="0.7" right="0.7" top="0.75" bottom="0.75" header="0.3" footer="0.3"/>
  <pageSetup paperSize="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view="pageLayout" zoomScaleNormal="100" workbookViewId="0"/>
  </sheetViews>
  <sheetFormatPr defaultColWidth="9.140625" defaultRowHeight="15" x14ac:dyDescent="0.25"/>
  <cols>
    <col min="1" max="1" width="7" customWidth="1"/>
    <col min="2" max="2" width="18" customWidth="1"/>
    <col min="3" max="3" width="22.7109375" customWidth="1"/>
    <col min="4" max="4" width="28.5703125" customWidth="1"/>
    <col min="5" max="5" width="38.28515625" customWidth="1"/>
  </cols>
  <sheetData>
    <row r="1" spans="1:5" ht="144.75" customHeight="1" x14ac:dyDescent="0.25"/>
    <row r="2" spans="1:5" x14ac:dyDescent="0.25">
      <c r="A2" s="169" t="s">
        <v>444</v>
      </c>
      <c r="B2" s="3"/>
    </row>
    <row r="3" spans="1:5" ht="15.75" thickBot="1" x14ac:dyDescent="0.3"/>
    <row r="4" spans="1:5" ht="30.75" thickBot="1" x14ac:dyDescent="0.3">
      <c r="A4" s="180" t="s">
        <v>247</v>
      </c>
      <c r="B4" s="181" t="s">
        <v>228</v>
      </c>
      <c r="C4" s="182" t="s">
        <v>416</v>
      </c>
      <c r="D4" s="181" t="s">
        <v>255</v>
      </c>
      <c r="E4" s="183" t="s">
        <v>417</v>
      </c>
    </row>
    <row r="5" spans="1:5" ht="82.5" customHeight="1" thickBot="1" x14ac:dyDescent="0.3">
      <c r="A5" s="223" t="s">
        <v>229</v>
      </c>
      <c r="B5" s="220" t="s">
        <v>445</v>
      </c>
      <c r="C5" s="226" t="s">
        <v>446</v>
      </c>
      <c r="D5" s="157" t="s">
        <v>447</v>
      </c>
      <c r="E5" s="177" t="s">
        <v>448</v>
      </c>
    </row>
    <row r="6" spans="1:5" ht="77.25" customHeight="1" thickBot="1" x14ac:dyDescent="0.3">
      <c r="A6" s="224"/>
      <c r="B6" s="221"/>
      <c r="C6" s="239"/>
      <c r="D6" s="157" t="s">
        <v>449</v>
      </c>
      <c r="E6" s="178" t="s">
        <v>450</v>
      </c>
    </row>
    <row r="7" spans="1:5" ht="97.5" customHeight="1" x14ac:dyDescent="0.25">
      <c r="A7" s="224"/>
      <c r="B7" s="221"/>
      <c r="C7" s="239"/>
      <c r="D7" s="226" t="s">
        <v>451</v>
      </c>
      <c r="E7" s="178" t="s">
        <v>452</v>
      </c>
    </row>
    <row r="8" spans="1:5" ht="1.5" customHeight="1" thickBot="1" x14ac:dyDescent="0.3">
      <c r="A8" s="225"/>
      <c r="B8" s="222"/>
      <c r="C8" s="227"/>
      <c r="D8" s="227"/>
      <c r="E8" s="179"/>
    </row>
    <row r="9" spans="1:5" x14ac:dyDescent="0.25">
      <c r="A9" s="59"/>
      <c r="B9" s="62"/>
      <c r="C9" s="62"/>
      <c r="D9" s="62"/>
      <c r="E9" s="62"/>
    </row>
    <row r="10" spans="1:5" x14ac:dyDescent="0.25">
      <c r="A10" s="59"/>
      <c r="B10" s="62"/>
      <c r="C10" s="61"/>
      <c r="D10" s="62"/>
      <c r="E10" s="62"/>
    </row>
    <row r="11" spans="1:5" x14ac:dyDescent="0.25">
      <c r="A11" s="59"/>
      <c r="B11" s="62"/>
      <c r="C11" s="62"/>
      <c r="D11" s="62"/>
      <c r="E11" s="62"/>
    </row>
    <row r="12" spans="1:5" x14ac:dyDescent="0.25">
      <c r="A12" s="59"/>
      <c r="B12" s="62"/>
      <c r="C12" s="62"/>
      <c r="D12" s="62"/>
      <c r="E12" s="62"/>
    </row>
    <row r="13" spans="1:5" x14ac:dyDescent="0.25">
      <c r="A13" s="59"/>
      <c r="B13" s="62"/>
      <c r="C13" s="61"/>
      <c r="D13" s="61"/>
      <c r="E13" s="62"/>
    </row>
    <row r="14" spans="1:5" x14ac:dyDescent="0.25">
      <c r="A14" s="59"/>
      <c r="B14" s="62"/>
      <c r="C14" s="62"/>
      <c r="D14" s="62"/>
      <c r="E14" s="62"/>
    </row>
    <row r="15" spans="1:5" x14ac:dyDescent="0.25">
      <c r="A15" s="59"/>
      <c r="B15" s="62"/>
      <c r="C15" s="62"/>
      <c r="D15" s="62"/>
      <c r="E15" s="62"/>
    </row>
    <row r="16" spans="1:5" x14ac:dyDescent="0.25">
      <c r="A16" s="59"/>
      <c r="B16" s="62"/>
      <c r="C16" s="62"/>
      <c r="D16" s="62"/>
      <c r="E16" s="62"/>
    </row>
    <row r="17" spans="1:5" x14ac:dyDescent="0.25">
      <c r="A17" s="59"/>
      <c r="B17" s="59"/>
      <c r="C17" s="59"/>
      <c r="D17" s="59"/>
      <c r="E17" s="59"/>
    </row>
  </sheetData>
  <mergeCells count="4">
    <mergeCell ref="D7:D8"/>
    <mergeCell ref="C5:C8"/>
    <mergeCell ref="B5:B8"/>
    <mergeCell ref="A5:A8"/>
  </mergeCells>
  <pageMargins left="0.7" right="0.7" top="0.75" bottom="0.75" header="0.3" footer="0.3"/>
  <pageSetup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7"/>
  <sheetViews>
    <sheetView view="pageBreakPreview" zoomScaleNormal="100" zoomScaleSheetLayoutView="100" workbookViewId="0">
      <selection activeCell="B2" sqref="B2"/>
    </sheetView>
  </sheetViews>
  <sheetFormatPr defaultColWidth="9.140625" defaultRowHeight="15" x14ac:dyDescent="0.25"/>
  <cols>
    <col min="2" max="2" width="82.140625" customWidth="1"/>
    <col min="3" max="3" width="12.5703125" customWidth="1"/>
    <col min="4" max="4" width="12.85546875" customWidth="1"/>
  </cols>
  <sheetData>
    <row r="1" spans="1:4" ht="138" customHeight="1" x14ac:dyDescent="0.25"/>
    <row r="2" spans="1:4" ht="18.75" x14ac:dyDescent="0.3">
      <c r="A2" s="42" t="s">
        <v>454</v>
      </c>
    </row>
    <row r="4" spans="1:4" ht="16.5" thickBot="1" x14ac:dyDescent="0.3">
      <c r="A4" s="176" t="s">
        <v>256</v>
      </c>
      <c r="B4" s="174"/>
      <c r="C4" s="173" t="s">
        <v>408</v>
      </c>
      <c r="D4" s="175"/>
    </row>
    <row r="5" spans="1:4" ht="30" customHeight="1" thickBot="1" x14ac:dyDescent="0.3">
      <c r="A5" s="111" t="s">
        <v>2</v>
      </c>
      <c r="B5" s="129" t="s">
        <v>3</v>
      </c>
      <c r="C5" s="145" t="s">
        <v>406</v>
      </c>
      <c r="D5" s="146" t="s">
        <v>407</v>
      </c>
    </row>
    <row r="6" spans="1:4" ht="30" customHeight="1" thickBot="1" x14ac:dyDescent="0.3">
      <c r="A6" s="7" t="s">
        <v>4</v>
      </c>
      <c r="B6" s="9" t="s">
        <v>266</v>
      </c>
      <c r="C6" s="38"/>
      <c r="D6" s="43"/>
    </row>
    <row r="7" spans="1:4" ht="30" customHeight="1" thickBot="1" x14ac:dyDescent="0.3">
      <c r="A7" s="1" t="s">
        <v>5</v>
      </c>
      <c r="B7" s="4" t="s">
        <v>267</v>
      </c>
      <c r="C7" s="44">
        <v>1</v>
      </c>
      <c r="D7" s="45"/>
    </row>
    <row r="8" spans="1:4" ht="30" customHeight="1" thickBot="1" x14ac:dyDescent="0.3">
      <c r="A8" s="1" t="s">
        <v>7</v>
      </c>
      <c r="B8" s="4" t="s">
        <v>268</v>
      </c>
      <c r="C8" s="44">
        <v>1</v>
      </c>
      <c r="D8" s="45"/>
    </row>
    <row r="9" spans="1:4" ht="30" customHeight="1" thickBot="1" x14ac:dyDescent="0.3">
      <c r="A9" s="66" t="s">
        <v>9</v>
      </c>
      <c r="B9" s="4" t="s">
        <v>269</v>
      </c>
      <c r="C9" s="44">
        <v>1</v>
      </c>
      <c r="D9" s="45"/>
    </row>
    <row r="10" spans="1:4" ht="30" customHeight="1" thickBot="1" x14ac:dyDescent="0.3">
      <c r="A10" s="70" t="s">
        <v>10</v>
      </c>
      <c r="B10" s="69" t="s">
        <v>270</v>
      </c>
      <c r="C10" s="36"/>
      <c r="D10" s="46"/>
    </row>
    <row r="11" spans="1:4" ht="30" customHeight="1" thickBot="1" x14ac:dyDescent="0.3">
      <c r="A11" s="66" t="s">
        <v>5</v>
      </c>
      <c r="B11" s="68" t="s">
        <v>271</v>
      </c>
      <c r="C11" s="44">
        <v>1</v>
      </c>
      <c r="D11" s="45"/>
    </row>
    <row r="12" spans="1:4" ht="30" customHeight="1" thickBot="1" x14ac:dyDescent="0.3">
      <c r="A12" s="125" t="s">
        <v>11</v>
      </c>
      <c r="B12" s="115" t="s">
        <v>12</v>
      </c>
      <c r="C12" s="89"/>
      <c r="D12" s="90"/>
    </row>
    <row r="13" spans="1:4" ht="30" customHeight="1" thickBot="1" x14ac:dyDescent="0.3">
      <c r="A13" s="70" t="s">
        <v>13</v>
      </c>
      <c r="B13" s="69" t="s">
        <v>272</v>
      </c>
      <c r="C13" s="36"/>
      <c r="D13" s="46"/>
    </row>
    <row r="14" spans="1:4" ht="30" customHeight="1" thickBot="1" x14ac:dyDescent="0.3">
      <c r="A14" s="66" t="s">
        <v>5</v>
      </c>
      <c r="B14" s="68" t="s">
        <v>273</v>
      </c>
      <c r="C14" s="44">
        <v>1</v>
      </c>
      <c r="D14" s="45"/>
    </row>
    <row r="15" spans="1:4" ht="30" customHeight="1" thickBot="1" x14ac:dyDescent="0.3">
      <c r="A15" s="87" t="s">
        <v>14</v>
      </c>
      <c r="B15" s="88" t="s">
        <v>15</v>
      </c>
      <c r="C15" s="89"/>
      <c r="D15" s="90"/>
    </row>
    <row r="16" spans="1:4" ht="30" customHeight="1" thickBot="1" x14ac:dyDescent="0.3">
      <c r="A16" s="70" t="s">
        <v>16</v>
      </c>
      <c r="B16" s="69" t="s">
        <v>274</v>
      </c>
      <c r="C16" s="36"/>
      <c r="D16" s="46"/>
    </row>
    <row r="17" spans="1:4" ht="30" customHeight="1" thickBot="1" x14ac:dyDescent="0.3">
      <c r="A17" s="66" t="s">
        <v>5</v>
      </c>
      <c r="B17" s="68" t="s">
        <v>453</v>
      </c>
      <c r="C17" s="44">
        <v>1</v>
      </c>
      <c r="D17" s="45"/>
    </row>
    <row r="18" spans="1:4" ht="30" customHeight="1" thickBot="1" x14ac:dyDescent="0.3">
      <c r="A18" s="7" t="s">
        <v>17</v>
      </c>
      <c r="B18" s="8" t="s">
        <v>276</v>
      </c>
      <c r="C18" s="36"/>
      <c r="D18" s="46"/>
    </row>
    <row r="19" spans="1:4" ht="30" customHeight="1" thickBot="1" x14ac:dyDescent="0.3">
      <c r="A19" s="1" t="s">
        <v>5</v>
      </c>
      <c r="B19" s="4" t="s">
        <v>277</v>
      </c>
      <c r="C19" s="44">
        <v>1</v>
      </c>
      <c r="D19" s="45"/>
    </row>
    <row r="20" spans="1:4" ht="30" customHeight="1" thickBot="1" x14ac:dyDescent="0.3">
      <c r="A20" s="1" t="s">
        <v>7</v>
      </c>
      <c r="B20" s="4" t="s">
        <v>19</v>
      </c>
      <c r="C20" s="44">
        <v>1</v>
      </c>
      <c r="D20" s="45"/>
    </row>
    <row r="21" spans="1:4" ht="30" customHeight="1" thickBot="1" x14ac:dyDescent="0.3">
      <c r="A21" s="1" t="s">
        <v>9</v>
      </c>
      <c r="B21" s="4" t="s">
        <v>278</v>
      </c>
      <c r="C21" s="44">
        <v>1</v>
      </c>
      <c r="D21" s="45"/>
    </row>
    <row r="22" spans="1:4" ht="30" customHeight="1" thickBot="1" x14ac:dyDescent="0.3">
      <c r="A22" s="1" t="s">
        <v>21</v>
      </c>
      <c r="B22" s="4" t="s">
        <v>279</v>
      </c>
      <c r="C22" s="44">
        <v>1</v>
      </c>
      <c r="D22" s="45"/>
    </row>
    <row r="23" spans="1:4" ht="30" customHeight="1" thickBot="1" x14ac:dyDescent="0.3">
      <c r="A23" s="1" t="s">
        <v>23</v>
      </c>
      <c r="B23" s="4" t="s">
        <v>280</v>
      </c>
      <c r="C23" s="44">
        <v>1</v>
      </c>
      <c r="D23" s="45"/>
    </row>
    <row r="24" spans="1:4" ht="30" customHeight="1" thickBot="1" x14ac:dyDescent="0.3">
      <c r="A24" s="1" t="s">
        <v>25</v>
      </c>
      <c r="B24" s="4" t="s">
        <v>281</v>
      </c>
      <c r="C24" s="44">
        <v>1</v>
      </c>
      <c r="D24" s="45"/>
    </row>
    <row r="25" spans="1:4" ht="30" customHeight="1" thickBot="1" x14ac:dyDescent="0.3">
      <c r="A25" s="1" t="s">
        <v>27</v>
      </c>
      <c r="B25" s="4" t="s">
        <v>28</v>
      </c>
      <c r="C25" s="44">
        <v>1</v>
      </c>
      <c r="D25" s="45"/>
    </row>
    <row r="26" spans="1:4" ht="30" customHeight="1" thickBot="1" x14ac:dyDescent="0.3">
      <c r="A26" s="1" t="s">
        <v>29</v>
      </c>
      <c r="B26" s="4" t="s">
        <v>30</v>
      </c>
      <c r="C26" s="44">
        <v>1</v>
      </c>
      <c r="D26" s="45"/>
    </row>
    <row r="27" spans="1:4" ht="30" customHeight="1" thickBot="1" x14ac:dyDescent="0.3">
      <c r="A27" s="1" t="s">
        <v>31</v>
      </c>
      <c r="B27" s="4" t="s">
        <v>32</v>
      </c>
      <c r="C27" s="44"/>
      <c r="D27" s="45">
        <v>1</v>
      </c>
    </row>
    <row r="28" spans="1:4" ht="30" customHeight="1" thickBot="1" x14ac:dyDescent="0.3">
      <c r="A28" s="7" t="s">
        <v>33</v>
      </c>
      <c r="B28" s="8" t="s">
        <v>251</v>
      </c>
      <c r="C28" s="36"/>
      <c r="D28" s="46"/>
    </row>
    <row r="29" spans="1:4" ht="30" customHeight="1" thickBot="1" x14ac:dyDescent="0.3">
      <c r="A29" s="1" t="s">
        <v>5</v>
      </c>
      <c r="B29" s="4" t="s">
        <v>34</v>
      </c>
      <c r="C29" s="44">
        <v>1</v>
      </c>
      <c r="D29" s="45"/>
    </row>
    <row r="30" spans="1:4" ht="30" customHeight="1" thickBot="1" x14ac:dyDescent="0.3">
      <c r="A30" s="1" t="s">
        <v>7</v>
      </c>
      <c r="B30" s="4" t="s">
        <v>282</v>
      </c>
      <c r="C30" s="44">
        <v>1</v>
      </c>
      <c r="D30" s="45"/>
    </row>
    <row r="31" spans="1:4" ht="30" customHeight="1" thickBot="1" x14ac:dyDescent="0.3">
      <c r="A31" s="1" t="s">
        <v>9</v>
      </c>
      <c r="B31" s="4" t="s">
        <v>283</v>
      </c>
      <c r="C31" s="44"/>
      <c r="D31" s="45">
        <v>1</v>
      </c>
    </row>
    <row r="32" spans="1:4" ht="30" customHeight="1" thickBot="1" x14ac:dyDescent="0.3">
      <c r="A32" s="1" t="s">
        <v>21</v>
      </c>
      <c r="B32" s="4" t="s">
        <v>284</v>
      </c>
      <c r="C32" s="44"/>
      <c r="D32" s="45">
        <v>1</v>
      </c>
    </row>
    <row r="33" spans="1:4" ht="30" customHeight="1" thickBot="1" x14ac:dyDescent="0.3">
      <c r="A33" s="1" t="s">
        <v>23</v>
      </c>
      <c r="B33" s="4" t="s">
        <v>285</v>
      </c>
      <c r="C33" s="44"/>
      <c r="D33" s="45">
        <v>1</v>
      </c>
    </row>
    <row r="34" spans="1:4" ht="30" customHeight="1" thickBot="1" x14ac:dyDescent="0.3">
      <c r="A34" s="1" t="s">
        <v>25</v>
      </c>
      <c r="B34" s="4" t="s">
        <v>39</v>
      </c>
      <c r="C34" s="44">
        <v>1</v>
      </c>
      <c r="D34" s="45"/>
    </row>
    <row r="35" spans="1:4" ht="30" customHeight="1" thickBot="1" x14ac:dyDescent="0.3">
      <c r="A35" s="1" t="s">
        <v>27</v>
      </c>
      <c r="B35" s="4" t="s">
        <v>286</v>
      </c>
      <c r="C35" s="44">
        <v>1</v>
      </c>
      <c r="D35" s="45"/>
    </row>
    <row r="36" spans="1:4" ht="30" customHeight="1" thickBot="1" x14ac:dyDescent="0.3">
      <c r="A36" s="1" t="s">
        <v>29</v>
      </c>
      <c r="B36" s="4" t="s">
        <v>41</v>
      </c>
      <c r="C36" s="44">
        <v>1</v>
      </c>
      <c r="D36" s="45"/>
    </row>
    <row r="37" spans="1:4" ht="30" customHeight="1" thickBot="1" x14ac:dyDescent="0.3">
      <c r="A37" s="7" t="s">
        <v>42</v>
      </c>
      <c r="B37" s="8" t="s">
        <v>43</v>
      </c>
      <c r="C37" s="36"/>
      <c r="D37" s="46"/>
    </row>
    <row r="38" spans="1:4" ht="30" customHeight="1" thickBot="1" x14ac:dyDescent="0.3">
      <c r="A38" s="1" t="s">
        <v>5</v>
      </c>
      <c r="B38" s="4" t="s">
        <v>287</v>
      </c>
      <c r="C38" s="44">
        <v>1</v>
      </c>
      <c r="D38" s="45"/>
    </row>
    <row r="39" spans="1:4" ht="30" customHeight="1" thickBot="1" x14ac:dyDescent="0.3">
      <c r="A39" s="1" t="s">
        <v>7</v>
      </c>
      <c r="B39" s="4" t="s">
        <v>288</v>
      </c>
      <c r="C39" s="44">
        <v>1</v>
      </c>
      <c r="D39" s="45"/>
    </row>
    <row r="40" spans="1:4" ht="30" customHeight="1" thickBot="1" x14ac:dyDescent="0.3">
      <c r="A40" s="125" t="s">
        <v>46</v>
      </c>
      <c r="B40" s="115" t="s">
        <v>47</v>
      </c>
      <c r="C40" s="89"/>
      <c r="D40" s="90"/>
    </row>
    <row r="41" spans="1:4" ht="30" customHeight="1" thickBot="1" x14ac:dyDescent="0.3">
      <c r="A41" s="70" t="s">
        <v>48</v>
      </c>
      <c r="B41" s="69" t="s">
        <v>289</v>
      </c>
      <c r="C41" s="36"/>
      <c r="D41" s="46"/>
    </row>
    <row r="42" spans="1:4" ht="30" customHeight="1" thickBot="1" x14ac:dyDescent="0.3">
      <c r="A42" s="66" t="s">
        <v>5</v>
      </c>
      <c r="B42" s="68" t="s">
        <v>290</v>
      </c>
      <c r="C42" s="44">
        <v>1</v>
      </c>
      <c r="D42" s="45"/>
    </row>
    <row r="43" spans="1:4" ht="30" customHeight="1" thickBot="1" x14ac:dyDescent="0.3">
      <c r="A43" s="70" t="s">
        <v>49</v>
      </c>
      <c r="B43" s="69" t="s">
        <v>231</v>
      </c>
      <c r="C43" s="36"/>
      <c r="D43" s="46"/>
    </row>
    <row r="44" spans="1:4" ht="30" customHeight="1" thickBot="1" x14ac:dyDescent="0.3">
      <c r="A44" s="73" t="s">
        <v>5</v>
      </c>
      <c r="B44" s="74" t="s">
        <v>291</v>
      </c>
      <c r="C44" s="71">
        <v>1</v>
      </c>
      <c r="D44" s="72"/>
    </row>
    <row r="45" spans="1:4" ht="30" customHeight="1" thickBot="1" x14ac:dyDescent="0.3">
      <c r="A45" s="66" t="s">
        <v>7</v>
      </c>
      <c r="B45" s="68" t="s">
        <v>292</v>
      </c>
      <c r="C45" s="44">
        <v>1</v>
      </c>
      <c r="D45" s="45"/>
    </row>
    <row r="46" spans="1:4" ht="30" customHeight="1" thickBot="1" x14ac:dyDescent="0.3">
      <c r="A46" s="70" t="s">
        <v>50</v>
      </c>
      <c r="B46" s="69" t="s">
        <v>293</v>
      </c>
      <c r="C46" s="36"/>
      <c r="D46" s="46"/>
    </row>
    <row r="47" spans="1:4" ht="30" customHeight="1" thickBot="1" x14ac:dyDescent="0.3">
      <c r="A47" s="66" t="s">
        <v>5</v>
      </c>
      <c r="B47" s="68" t="s">
        <v>294</v>
      </c>
      <c r="C47" s="44">
        <v>1</v>
      </c>
      <c r="D47" s="45"/>
    </row>
    <row r="48" spans="1:4" ht="30" customHeight="1" thickBot="1" x14ac:dyDescent="0.3">
      <c r="A48" s="70" t="s">
        <v>51</v>
      </c>
      <c r="B48" s="69" t="s">
        <v>295</v>
      </c>
      <c r="C48" s="36"/>
      <c r="D48" s="46"/>
    </row>
    <row r="49" spans="1:4" ht="30" customHeight="1" thickBot="1" x14ac:dyDescent="0.3">
      <c r="A49" s="1" t="s">
        <v>5</v>
      </c>
      <c r="B49" s="4" t="s">
        <v>296</v>
      </c>
      <c r="C49" s="44">
        <v>1</v>
      </c>
      <c r="D49" s="45"/>
    </row>
    <row r="50" spans="1:4" ht="30" customHeight="1" thickBot="1" x14ac:dyDescent="0.3">
      <c r="A50" s="1" t="s">
        <v>7</v>
      </c>
      <c r="B50" s="4" t="s">
        <v>297</v>
      </c>
      <c r="C50" s="44">
        <v>1</v>
      </c>
      <c r="D50" s="45"/>
    </row>
    <row r="51" spans="1:4" ht="30" customHeight="1" thickBot="1" x14ac:dyDescent="0.3">
      <c r="A51" s="1" t="s">
        <v>9</v>
      </c>
      <c r="B51" s="4" t="s">
        <v>298</v>
      </c>
      <c r="C51" s="44">
        <v>1</v>
      </c>
      <c r="D51" s="45"/>
    </row>
    <row r="52" spans="1:4" ht="30" customHeight="1" thickBot="1" x14ac:dyDescent="0.3">
      <c r="A52" s="1" t="s">
        <v>21</v>
      </c>
      <c r="B52" s="4" t="s">
        <v>299</v>
      </c>
      <c r="C52" s="44">
        <v>1</v>
      </c>
      <c r="D52" s="45"/>
    </row>
    <row r="53" spans="1:4" ht="30" customHeight="1" thickBot="1" x14ac:dyDescent="0.3">
      <c r="A53" s="70" t="s">
        <v>56</v>
      </c>
      <c r="B53" s="69" t="s">
        <v>57</v>
      </c>
      <c r="C53" s="36"/>
      <c r="D53" s="46"/>
    </row>
    <row r="54" spans="1:4" ht="30" customHeight="1" thickBot="1" x14ac:dyDescent="0.3">
      <c r="A54" s="66" t="s">
        <v>5</v>
      </c>
      <c r="B54" s="68" t="s">
        <v>300</v>
      </c>
      <c r="C54" s="44">
        <v>1</v>
      </c>
      <c r="D54" s="45"/>
    </row>
    <row r="55" spans="1:4" ht="30" customHeight="1" thickBot="1" x14ac:dyDescent="0.3">
      <c r="A55" s="87" t="s">
        <v>58</v>
      </c>
      <c r="B55" s="88" t="s">
        <v>59</v>
      </c>
      <c r="C55" s="89"/>
      <c r="D55" s="90"/>
    </row>
    <row r="56" spans="1:4" ht="30" customHeight="1" thickBot="1" x14ac:dyDescent="0.3">
      <c r="A56" s="70" t="s">
        <v>60</v>
      </c>
      <c r="B56" s="69" t="s">
        <v>301</v>
      </c>
      <c r="C56" s="36"/>
      <c r="D56" s="46"/>
    </row>
    <row r="57" spans="1:4" ht="30" customHeight="1" thickBot="1" x14ac:dyDescent="0.3">
      <c r="A57" s="79" t="s">
        <v>193</v>
      </c>
      <c r="B57" s="75" t="s">
        <v>302</v>
      </c>
      <c r="C57" s="47">
        <v>1</v>
      </c>
      <c r="D57" s="48"/>
    </row>
    <row r="58" spans="1:4" ht="30" customHeight="1" thickBot="1" x14ac:dyDescent="0.3">
      <c r="A58" s="79" t="s">
        <v>7</v>
      </c>
      <c r="B58" s="75" t="s">
        <v>303</v>
      </c>
      <c r="C58" s="47">
        <v>1</v>
      </c>
      <c r="D58" s="48"/>
    </row>
    <row r="59" spans="1:4" ht="30" customHeight="1" thickBot="1" x14ac:dyDescent="0.3">
      <c r="A59" s="66" t="s">
        <v>9</v>
      </c>
      <c r="B59" s="68" t="s">
        <v>304</v>
      </c>
      <c r="C59" s="44">
        <v>1</v>
      </c>
      <c r="D59" s="45"/>
    </row>
    <row r="60" spans="1:4" ht="30" customHeight="1" thickBot="1" x14ac:dyDescent="0.3">
      <c r="A60" s="70" t="s">
        <v>253</v>
      </c>
      <c r="B60" s="69" t="s">
        <v>305</v>
      </c>
      <c r="C60" s="36"/>
      <c r="D60" s="46"/>
    </row>
    <row r="61" spans="1:4" ht="30" customHeight="1" thickBot="1" x14ac:dyDescent="0.3">
      <c r="A61" s="66" t="s">
        <v>5</v>
      </c>
      <c r="B61" s="77" t="s">
        <v>306</v>
      </c>
      <c r="C61" s="44">
        <v>1</v>
      </c>
      <c r="D61" s="45"/>
    </row>
    <row r="62" spans="1:4" ht="30" customHeight="1" thickBot="1" x14ac:dyDescent="0.3">
      <c r="A62" s="66" t="s">
        <v>7</v>
      </c>
      <c r="B62" s="77" t="s">
        <v>63</v>
      </c>
      <c r="C62" s="44">
        <v>1</v>
      </c>
      <c r="D62" s="45"/>
    </row>
    <row r="63" spans="1:4" ht="30" customHeight="1" thickBot="1" x14ac:dyDescent="0.3">
      <c r="A63" s="66" t="s">
        <v>9</v>
      </c>
      <c r="B63" s="77" t="s">
        <v>64</v>
      </c>
      <c r="C63" s="44">
        <v>1</v>
      </c>
      <c r="D63" s="45"/>
    </row>
    <row r="64" spans="1:4" ht="30" customHeight="1" thickBot="1" x14ac:dyDescent="0.3">
      <c r="A64" s="66" t="s">
        <v>21</v>
      </c>
      <c r="B64" s="77" t="s">
        <v>65</v>
      </c>
      <c r="C64" s="44">
        <v>1</v>
      </c>
      <c r="D64" s="45"/>
    </row>
    <row r="65" spans="1:4" ht="30" customHeight="1" thickBot="1" x14ac:dyDescent="0.3">
      <c r="A65" s="70" t="s">
        <v>254</v>
      </c>
      <c r="B65" s="78" t="s">
        <v>307</v>
      </c>
      <c r="C65" s="36"/>
      <c r="D65" s="46"/>
    </row>
    <row r="66" spans="1:4" ht="30" customHeight="1" thickBot="1" x14ac:dyDescent="0.3">
      <c r="A66" s="66" t="s">
        <v>5</v>
      </c>
      <c r="B66" s="4" t="s">
        <v>308</v>
      </c>
      <c r="C66" s="44">
        <v>1</v>
      </c>
      <c r="D66" s="45"/>
    </row>
    <row r="67" spans="1:4" ht="30" customHeight="1" thickBot="1" x14ac:dyDescent="0.3">
      <c r="A67" s="66" t="s">
        <v>7</v>
      </c>
      <c r="B67" s="4" t="s">
        <v>309</v>
      </c>
      <c r="C67" s="44">
        <v>1</v>
      </c>
      <c r="D67" s="45"/>
    </row>
    <row r="68" spans="1:4" ht="30" customHeight="1" thickBot="1" x14ac:dyDescent="0.3">
      <c r="A68" s="66" t="s">
        <v>9</v>
      </c>
      <c r="B68" s="4" t="s">
        <v>310</v>
      </c>
      <c r="C68" s="44">
        <v>1</v>
      </c>
      <c r="D68" s="45"/>
    </row>
    <row r="69" spans="1:4" ht="30" customHeight="1" thickBot="1" x14ac:dyDescent="0.3">
      <c r="A69" s="66" t="s">
        <v>21</v>
      </c>
      <c r="B69" s="4" t="s">
        <v>311</v>
      </c>
      <c r="C69" s="44">
        <v>1</v>
      </c>
      <c r="D69" s="45"/>
    </row>
    <row r="70" spans="1:4" ht="30" customHeight="1" thickBot="1" x14ac:dyDescent="0.3">
      <c r="A70" s="70" t="s">
        <v>235</v>
      </c>
      <c r="B70" s="78" t="s">
        <v>70</v>
      </c>
      <c r="C70" s="36"/>
      <c r="D70" s="46"/>
    </row>
    <row r="71" spans="1:4" ht="30" customHeight="1" thickBot="1" x14ac:dyDescent="0.3">
      <c r="A71" s="1" t="s">
        <v>5</v>
      </c>
      <c r="B71" s="4" t="s">
        <v>312</v>
      </c>
      <c r="C71" s="44">
        <v>1</v>
      </c>
      <c r="D71" s="45"/>
    </row>
    <row r="72" spans="1:4" ht="30" customHeight="1" thickBot="1" x14ac:dyDescent="0.3">
      <c r="A72" s="1" t="s">
        <v>7</v>
      </c>
      <c r="B72" s="4" t="s">
        <v>313</v>
      </c>
      <c r="C72" s="44">
        <v>1</v>
      </c>
      <c r="D72" s="45"/>
    </row>
    <row r="73" spans="1:4" ht="30" customHeight="1" thickBot="1" x14ac:dyDescent="0.3">
      <c r="A73" s="82" t="s">
        <v>219</v>
      </c>
      <c r="B73" s="83" t="s">
        <v>314</v>
      </c>
      <c r="C73" s="44">
        <v>1</v>
      </c>
      <c r="D73" s="45"/>
    </row>
    <row r="74" spans="1:4" ht="30" customHeight="1" thickBot="1" x14ac:dyDescent="0.3">
      <c r="A74" s="82" t="s">
        <v>220</v>
      </c>
      <c r="B74" s="83" t="s">
        <v>315</v>
      </c>
      <c r="C74" s="44"/>
      <c r="D74" s="45"/>
    </row>
    <row r="75" spans="1:4" ht="30" customHeight="1" thickBot="1" x14ac:dyDescent="0.3">
      <c r="A75" s="82" t="s">
        <v>221</v>
      </c>
      <c r="B75" s="83" t="s">
        <v>316</v>
      </c>
      <c r="C75" s="44"/>
      <c r="D75" s="45"/>
    </row>
    <row r="76" spans="1:4" ht="30" customHeight="1" thickBot="1" x14ac:dyDescent="0.3">
      <c r="A76" s="7" t="s">
        <v>76</v>
      </c>
      <c r="B76" s="8" t="s">
        <v>317</v>
      </c>
      <c r="C76" s="36"/>
      <c r="D76" s="46"/>
    </row>
    <row r="77" spans="1:4" ht="30" customHeight="1" thickBot="1" x14ac:dyDescent="0.3">
      <c r="A77" s="1" t="s">
        <v>5</v>
      </c>
      <c r="B77" s="4" t="s">
        <v>318</v>
      </c>
      <c r="C77" s="44">
        <v>1</v>
      </c>
      <c r="D77" s="45"/>
    </row>
    <row r="78" spans="1:4" ht="30" customHeight="1" thickBot="1" x14ac:dyDescent="0.3">
      <c r="A78" s="1" t="s">
        <v>7</v>
      </c>
      <c r="B78" s="4" t="s">
        <v>319</v>
      </c>
      <c r="C78" s="44">
        <v>1</v>
      </c>
      <c r="D78" s="45"/>
    </row>
    <row r="79" spans="1:4" ht="30" customHeight="1" thickBot="1" x14ac:dyDescent="0.3">
      <c r="A79" s="1" t="s">
        <v>9</v>
      </c>
      <c r="B79" s="4" t="s">
        <v>320</v>
      </c>
      <c r="C79" s="44">
        <v>1</v>
      </c>
      <c r="D79" s="45"/>
    </row>
    <row r="80" spans="1:4" ht="30" customHeight="1" thickBot="1" x14ac:dyDescent="0.3">
      <c r="A80" s="2" t="s">
        <v>21</v>
      </c>
      <c r="B80" s="5" t="s">
        <v>321</v>
      </c>
      <c r="C80" s="44">
        <v>1</v>
      </c>
      <c r="D80" s="45"/>
    </row>
    <row r="81" spans="1:4" ht="30" customHeight="1" thickBot="1" x14ac:dyDescent="0.3">
      <c r="A81" s="87" t="s">
        <v>81</v>
      </c>
      <c r="B81" s="88" t="s">
        <v>82</v>
      </c>
      <c r="C81" s="89"/>
      <c r="D81" s="90"/>
    </row>
    <row r="82" spans="1:4" ht="30" customHeight="1" thickBot="1" x14ac:dyDescent="0.3">
      <c r="A82" s="7" t="s">
        <v>83</v>
      </c>
      <c r="B82" s="9" t="s">
        <v>322</v>
      </c>
      <c r="C82" s="36"/>
      <c r="D82" s="46"/>
    </row>
    <row r="83" spans="1:4" ht="30" customHeight="1" thickBot="1" x14ac:dyDescent="0.3">
      <c r="A83" s="1" t="s">
        <v>5</v>
      </c>
      <c r="B83" s="4" t="s">
        <v>323</v>
      </c>
      <c r="C83" s="44">
        <v>1</v>
      </c>
      <c r="D83" s="45"/>
    </row>
    <row r="84" spans="1:4" ht="30" customHeight="1" thickBot="1" x14ac:dyDescent="0.3">
      <c r="A84" s="1" t="s">
        <v>7</v>
      </c>
      <c r="B84" s="4" t="s">
        <v>324</v>
      </c>
      <c r="C84" s="44">
        <v>1</v>
      </c>
      <c r="D84" s="45"/>
    </row>
    <row r="85" spans="1:4" ht="30" customHeight="1" thickBot="1" x14ac:dyDescent="0.3">
      <c r="A85" s="1" t="s">
        <v>9</v>
      </c>
      <c r="B85" s="4" t="s">
        <v>325</v>
      </c>
      <c r="C85" s="44">
        <v>1</v>
      </c>
      <c r="D85" s="45"/>
    </row>
    <row r="86" spans="1:4" ht="30" customHeight="1" thickBot="1" x14ac:dyDescent="0.3">
      <c r="A86" s="1" t="s">
        <v>21</v>
      </c>
      <c r="B86" s="4" t="s">
        <v>326</v>
      </c>
      <c r="C86" s="44">
        <v>1</v>
      </c>
      <c r="D86" s="45"/>
    </row>
    <row r="87" spans="1:4" ht="30" customHeight="1" thickBot="1" x14ac:dyDescent="0.3">
      <c r="A87" s="1" t="s">
        <v>23</v>
      </c>
      <c r="B87" s="4" t="s">
        <v>327</v>
      </c>
      <c r="C87" s="44">
        <v>1</v>
      </c>
      <c r="D87" s="45"/>
    </row>
    <row r="88" spans="1:4" ht="30" customHeight="1" thickBot="1" x14ac:dyDescent="0.3">
      <c r="A88" s="1" t="s">
        <v>25</v>
      </c>
      <c r="B88" s="4" t="s">
        <v>328</v>
      </c>
      <c r="C88" s="44">
        <v>1</v>
      </c>
      <c r="D88" s="45"/>
    </row>
    <row r="89" spans="1:4" ht="30" customHeight="1" thickBot="1" x14ac:dyDescent="0.3">
      <c r="A89" s="1" t="s">
        <v>27</v>
      </c>
      <c r="B89" s="4" t="s">
        <v>329</v>
      </c>
      <c r="C89" s="44">
        <v>1</v>
      </c>
      <c r="D89" s="45"/>
    </row>
    <row r="90" spans="1:4" ht="30" customHeight="1" thickBot="1" x14ac:dyDescent="0.3">
      <c r="A90" s="1" t="s">
        <v>29</v>
      </c>
      <c r="B90" s="4" t="s">
        <v>330</v>
      </c>
      <c r="C90" s="44">
        <v>1</v>
      </c>
      <c r="D90" s="45"/>
    </row>
    <row r="91" spans="1:4" ht="30" customHeight="1" thickBot="1" x14ac:dyDescent="0.3">
      <c r="A91" s="70" t="s">
        <v>92</v>
      </c>
      <c r="B91" s="78" t="s">
        <v>331</v>
      </c>
      <c r="C91" s="36"/>
      <c r="D91" s="46"/>
    </row>
    <row r="92" spans="1:4" ht="30" customHeight="1" thickBot="1" x14ac:dyDescent="0.3">
      <c r="A92" s="1" t="s">
        <v>5</v>
      </c>
      <c r="B92" s="4" t="s">
        <v>332</v>
      </c>
      <c r="C92" s="44">
        <v>1</v>
      </c>
      <c r="D92" s="45"/>
    </row>
    <row r="93" spans="1:4" ht="30" customHeight="1" thickBot="1" x14ac:dyDescent="0.3">
      <c r="A93" s="86" t="s">
        <v>7</v>
      </c>
      <c r="B93" s="143" t="s">
        <v>333</v>
      </c>
      <c r="C93" s="71">
        <v>1</v>
      </c>
      <c r="D93" s="72"/>
    </row>
    <row r="94" spans="1:4" ht="30" customHeight="1" thickBot="1" x14ac:dyDescent="0.3">
      <c r="A94" s="7" t="s">
        <v>94</v>
      </c>
      <c r="B94" s="9" t="s">
        <v>334</v>
      </c>
      <c r="C94" s="36"/>
      <c r="D94" s="46"/>
    </row>
    <row r="95" spans="1:4" ht="30" customHeight="1" thickBot="1" x14ac:dyDescent="0.3">
      <c r="A95" s="1" t="s">
        <v>5</v>
      </c>
      <c r="B95" s="4" t="s">
        <v>335</v>
      </c>
      <c r="C95" s="44">
        <v>1</v>
      </c>
      <c r="D95" s="45"/>
    </row>
    <row r="96" spans="1:4" ht="30" customHeight="1" thickBot="1" x14ac:dyDescent="0.3">
      <c r="A96" s="1" t="s">
        <v>7</v>
      </c>
      <c r="B96" s="4" t="s">
        <v>336</v>
      </c>
      <c r="C96" s="44">
        <v>1</v>
      </c>
      <c r="D96" s="45"/>
    </row>
    <row r="97" spans="1:4" ht="30" customHeight="1" thickBot="1" x14ac:dyDescent="0.3">
      <c r="A97" s="1" t="s">
        <v>9</v>
      </c>
      <c r="B97" s="4" t="s">
        <v>337</v>
      </c>
      <c r="C97" s="44">
        <v>1</v>
      </c>
      <c r="D97" s="45"/>
    </row>
    <row r="98" spans="1:4" ht="30" customHeight="1" thickBot="1" x14ac:dyDescent="0.3">
      <c r="A98" s="1" t="s">
        <v>21</v>
      </c>
      <c r="B98" s="4" t="s">
        <v>338</v>
      </c>
      <c r="C98" s="44">
        <v>1</v>
      </c>
      <c r="D98" s="45"/>
    </row>
    <row r="99" spans="1:4" ht="30" customHeight="1" thickBot="1" x14ac:dyDescent="0.3">
      <c r="A99" s="1" t="s">
        <v>23</v>
      </c>
      <c r="B99" s="4" t="s">
        <v>339</v>
      </c>
      <c r="C99" s="44">
        <v>1</v>
      </c>
      <c r="D99" s="45"/>
    </row>
    <row r="100" spans="1:4" ht="30" customHeight="1" thickBot="1" x14ac:dyDescent="0.3">
      <c r="A100" s="1" t="s">
        <v>25</v>
      </c>
      <c r="B100" s="4" t="s">
        <v>340</v>
      </c>
      <c r="C100" s="44">
        <v>1</v>
      </c>
      <c r="D100" s="45"/>
    </row>
    <row r="101" spans="1:4" ht="30" customHeight="1" thickBot="1" x14ac:dyDescent="0.3">
      <c r="A101" s="1" t="s">
        <v>27</v>
      </c>
      <c r="B101" s="4" t="s">
        <v>341</v>
      </c>
      <c r="C101" s="44"/>
      <c r="D101" s="45">
        <v>1</v>
      </c>
    </row>
    <row r="102" spans="1:4" ht="30" customHeight="1" thickBot="1" x14ac:dyDescent="0.3">
      <c r="A102" s="1" t="s">
        <v>29</v>
      </c>
      <c r="B102" s="4" t="s">
        <v>342</v>
      </c>
      <c r="C102" s="44"/>
      <c r="D102" s="45">
        <v>1</v>
      </c>
    </row>
    <row r="103" spans="1:4" ht="30" customHeight="1" thickBot="1" x14ac:dyDescent="0.3">
      <c r="A103" s="1" t="s">
        <v>31</v>
      </c>
      <c r="B103" s="4" t="s">
        <v>343</v>
      </c>
      <c r="C103" s="44">
        <v>1</v>
      </c>
      <c r="D103" s="45"/>
    </row>
    <row r="104" spans="1:4" ht="30" customHeight="1" thickBot="1" x14ac:dyDescent="0.3">
      <c r="A104" s="1" t="s">
        <v>206</v>
      </c>
      <c r="B104" s="4" t="s">
        <v>344</v>
      </c>
      <c r="C104" s="44"/>
      <c r="D104" s="45">
        <v>1</v>
      </c>
    </row>
    <row r="105" spans="1:4" ht="30" customHeight="1" thickBot="1" x14ac:dyDescent="0.3">
      <c r="A105" s="1" t="s">
        <v>207</v>
      </c>
      <c r="B105" s="4" t="s">
        <v>345</v>
      </c>
      <c r="C105" s="44">
        <v>1</v>
      </c>
      <c r="D105" s="45"/>
    </row>
    <row r="106" spans="1:4" ht="30" customHeight="1" thickBot="1" x14ac:dyDescent="0.3">
      <c r="A106" s="7" t="s">
        <v>106</v>
      </c>
      <c r="B106" s="9" t="s">
        <v>346</v>
      </c>
      <c r="C106" s="36"/>
      <c r="D106" s="46"/>
    </row>
    <row r="107" spans="1:4" ht="30" customHeight="1" thickBot="1" x14ac:dyDescent="0.3">
      <c r="A107" s="1" t="s">
        <v>5</v>
      </c>
      <c r="B107" s="4" t="s">
        <v>347</v>
      </c>
      <c r="C107" s="44">
        <v>1</v>
      </c>
      <c r="D107" s="45"/>
    </row>
    <row r="108" spans="1:4" ht="30" customHeight="1" thickBot="1" x14ac:dyDescent="0.3">
      <c r="A108" s="1" t="s">
        <v>7</v>
      </c>
      <c r="B108" s="4" t="s">
        <v>109</v>
      </c>
      <c r="C108" s="44">
        <v>1</v>
      </c>
      <c r="D108" s="45"/>
    </row>
    <row r="109" spans="1:4" ht="30" customHeight="1" thickBot="1" x14ac:dyDescent="0.3">
      <c r="A109" s="80" t="s">
        <v>219</v>
      </c>
      <c r="B109" s="81" t="s">
        <v>348</v>
      </c>
      <c r="C109" s="44">
        <v>1</v>
      </c>
      <c r="D109" s="45"/>
    </row>
    <row r="110" spans="1:4" ht="30" customHeight="1" thickBot="1" x14ac:dyDescent="0.3">
      <c r="A110" s="80" t="s">
        <v>220</v>
      </c>
      <c r="B110" s="81" t="s">
        <v>349</v>
      </c>
      <c r="C110" s="44"/>
      <c r="D110" s="45"/>
    </row>
    <row r="111" spans="1:4" ht="30" customHeight="1" thickBot="1" x14ac:dyDescent="0.3">
      <c r="A111" s="80" t="s">
        <v>221</v>
      </c>
      <c r="B111" s="81" t="s">
        <v>350</v>
      </c>
      <c r="C111" s="44"/>
      <c r="D111" s="45"/>
    </row>
    <row r="112" spans="1:4" ht="30" customHeight="1" thickBot="1" x14ac:dyDescent="0.3">
      <c r="A112" s="80" t="s">
        <v>237</v>
      </c>
      <c r="B112" s="81" t="s">
        <v>351</v>
      </c>
      <c r="C112" s="44"/>
      <c r="D112" s="45"/>
    </row>
    <row r="113" spans="1:4" ht="30" customHeight="1" thickBot="1" x14ac:dyDescent="0.3">
      <c r="A113" s="7" t="s">
        <v>114</v>
      </c>
      <c r="B113" s="8" t="s">
        <v>352</v>
      </c>
      <c r="C113" s="36"/>
      <c r="D113" s="46"/>
    </row>
    <row r="114" spans="1:4" ht="30" customHeight="1" thickBot="1" x14ac:dyDescent="0.3">
      <c r="A114" s="1" t="s">
        <v>5</v>
      </c>
      <c r="B114" s="4" t="s">
        <v>353</v>
      </c>
      <c r="C114" s="44">
        <v>1</v>
      </c>
      <c r="D114" s="45"/>
    </row>
    <row r="115" spans="1:4" ht="30" customHeight="1" thickBot="1" x14ac:dyDescent="0.3">
      <c r="A115" s="1" t="s">
        <v>7</v>
      </c>
      <c r="B115" s="6" t="s">
        <v>117</v>
      </c>
      <c r="C115" s="44">
        <v>1</v>
      </c>
      <c r="D115" s="45"/>
    </row>
    <row r="116" spans="1:4" ht="30" customHeight="1" thickBot="1" x14ac:dyDescent="0.3">
      <c r="A116" s="1" t="s">
        <v>9</v>
      </c>
      <c r="B116" s="4" t="s">
        <v>354</v>
      </c>
      <c r="C116" s="44">
        <v>1</v>
      </c>
      <c r="D116" s="45"/>
    </row>
    <row r="117" spans="1:4" ht="30" customHeight="1" thickBot="1" x14ac:dyDescent="0.3">
      <c r="A117" s="1" t="s">
        <v>21</v>
      </c>
      <c r="B117" s="4" t="s">
        <v>355</v>
      </c>
      <c r="C117" s="44">
        <v>1</v>
      </c>
      <c r="D117" s="45"/>
    </row>
    <row r="118" spans="1:4" ht="30" customHeight="1" thickBot="1" x14ac:dyDescent="0.3">
      <c r="A118" s="1" t="s">
        <v>23</v>
      </c>
      <c r="B118" s="4" t="s">
        <v>356</v>
      </c>
      <c r="C118" s="44">
        <v>1</v>
      </c>
      <c r="D118" s="45"/>
    </row>
    <row r="119" spans="1:4" ht="30" customHeight="1" thickBot="1" x14ac:dyDescent="0.3">
      <c r="A119" s="1" t="s">
        <v>25</v>
      </c>
      <c r="B119" s="4" t="s">
        <v>357</v>
      </c>
      <c r="C119" s="44">
        <v>1</v>
      </c>
      <c r="D119" s="45"/>
    </row>
    <row r="120" spans="1:4" ht="30" customHeight="1" thickBot="1" x14ac:dyDescent="0.3">
      <c r="A120" s="1" t="s">
        <v>27</v>
      </c>
      <c r="B120" s="4" t="s">
        <v>358</v>
      </c>
      <c r="C120" s="44">
        <v>1</v>
      </c>
      <c r="D120" s="45"/>
    </row>
    <row r="121" spans="1:4" ht="30" customHeight="1" thickBot="1" x14ac:dyDescent="0.3">
      <c r="A121" s="1" t="s">
        <v>29</v>
      </c>
      <c r="B121" s="4" t="s">
        <v>359</v>
      </c>
      <c r="C121" s="44">
        <v>1</v>
      </c>
      <c r="D121" s="45"/>
    </row>
    <row r="122" spans="1:4" ht="30" customHeight="1" thickBot="1" x14ac:dyDescent="0.3">
      <c r="A122" s="1" t="s">
        <v>31</v>
      </c>
      <c r="B122" s="4" t="s">
        <v>124</v>
      </c>
      <c r="C122" s="44">
        <v>1</v>
      </c>
      <c r="D122" s="45"/>
    </row>
    <row r="123" spans="1:4" ht="30" customHeight="1" thickBot="1" x14ac:dyDescent="0.3">
      <c r="A123" s="70" t="s">
        <v>125</v>
      </c>
      <c r="B123" s="78" t="s">
        <v>360</v>
      </c>
      <c r="C123" s="36"/>
      <c r="D123" s="46"/>
    </row>
    <row r="124" spans="1:4" ht="30" customHeight="1" thickBot="1" x14ac:dyDescent="0.3">
      <c r="A124" s="66" t="s">
        <v>5</v>
      </c>
      <c r="B124" s="77" t="s">
        <v>361</v>
      </c>
      <c r="C124" s="44">
        <v>1</v>
      </c>
      <c r="D124" s="45"/>
    </row>
    <row r="125" spans="1:4" ht="30" customHeight="1" thickBot="1" x14ac:dyDescent="0.3">
      <c r="A125" s="7" t="s">
        <v>127</v>
      </c>
      <c r="B125" s="9" t="s">
        <v>362</v>
      </c>
      <c r="C125" s="36"/>
      <c r="D125" s="46"/>
    </row>
    <row r="126" spans="1:4" ht="30" customHeight="1" thickBot="1" x14ac:dyDescent="0.3">
      <c r="A126" s="1" t="s">
        <v>5</v>
      </c>
      <c r="B126" s="4" t="s">
        <v>363</v>
      </c>
      <c r="C126" s="44">
        <v>1</v>
      </c>
      <c r="D126" s="45"/>
    </row>
    <row r="127" spans="1:4" ht="30" customHeight="1" thickBot="1" x14ac:dyDescent="0.3">
      <c r="A127" s="1" t="s">
        <v>7</v>
      </c>
      <c r="B127" s="4" t="s">
        <v>130</v>
      </c>
      <c r="C127" s="44">
        <v>1</v>
      </c>
      <c r="D127" s="45"/>
    </row>
    <row r="128" spans="1:4" ht="30" customHeight="1" thickBot="1" x14ac:dyDescent="0.3">
      <c r="A128" s="1" t="s">
        <v>9</v>
      </c>
      <c r="B128" s="4" t="s">
        <v>364</v>
      </c>
      <c r="C128" s="44">
        <v>1</v>
      </c>
      <c r="D128" s="45"/>
    </row>
    <row r="129" spans="1:4" ht="30" customHeight="1" thickBot="1" x14ac:dyDescent="0.3">
      <c r="A129" s="1" t="s">
        <v>21</v>
      </c>
      <c r="B129" s="4" t="s">
        <v>365</v>
      </c>
      <c r="C129" s="44"/>
      <c r="D129" s="45">
        <v>1</v>
      </c>
    </row>
    <row r="130" spans="1:4" ht="30" customHeight="1" thickBot="1" x14ac:dyDescent="0.3">
      <c r="A130" s="1" t="s">
        <v>23</v>
      </c>
      <c r="B130" s="4" t="s">
        <v>366</v>
      </c>
      <c r="C130" s="44"/>
      <c r="D130" s="45">
        <v>1</v>
      </c>
    </row>
    <row r="131" spans="1:4" ht="30" customHeight="1" thickBot="1" x14ac:dyDescent="0.3">
      <c r="A131" s="1" t="s">
        <v>25</v>
      </c>
      <c r="B131" s="4" t="s">
        <v>367</v>
      </c>
      <c r="C131" s="44"/>
      <c r="D131" s="45">
        <v>1</v>
      </c>
    </row>
    <row r="132" spans="1:4" ht="30" customHeight="1" thickBot="1" x14ac:dyDescent="0.3">
      <c r="A132" s="1" t="s">
        <v>27</v>
      </c>
      <c r="B132" s="4" t="s">
        <v>368</v>
      </c>
      <c r="C132" s="44"/>
      <c r="D132" s="45">
        <v>1</v>
      </c>
    </row>
    <row r="133" spans="1:4" ht="30" customHeight="1" thickBot="1" x14ac:dyDescent="0.3">
      <c r="A133" s="1" t="s">
        <v>29</v>
      </c>
      <c r="B133" s="4" t="s">
        <v>369</v>
      </c>
      <c r="C133" s="44"/>
      <c r="D133" s="45">
        <v>1</v>
      </c>
    </row>
    <row r="134" spans="1:4" ht="30" customHeight="1" thickBot="1" x14ac:dyDescent="0.3">
      <c r="A134" s="1" t="s">
        <v>31</v>
      </c>
      <c r="B134" s="4" t="s">
        <v>370</v>
      </c>
      <c r="C134" s="44"/>
      <c r="D134" s="45">
        <v>1</v>
      </c>
    </row>
    <row r="135" spans="1:4" ht="30" customHeight="1" thickBot="1" x14ac:dyDescent="0.3">
      <c r="A135" s="7" t="s">
        <v>138</v>
      </c>
      <c r="B135" s="9" t="s">
        <v>139</v>
      </c>
      <c r="C135" s="36"/>
      <c r="D135" s="46"/>
    </row>
    <row r="136" spans="1:4" ht="30" customHeight="1" thickBot="1" x14ac:dyDescent="0.3">
      <c r="A136" s="1" t="s">
        <v>5</v>
      </c>
      <c r="B136" s="4" t="s">
        <v>371</v>
      </c>
      <c r="C136" s="44">
        <v>1</v>
      </c>
      <c r="D136" s="45"/>
    </row>
    <row r="137" spans="1:4" ht="30" customHeight="1" thickBot="1" x14ac:dyDescent="0.3">
      <c r="A137" s="1" t="s">
        <v>7</v>
      </c>
      <c r="B137" s="4" t="s">
        <v>372</v>
      </c>
      <c r="C137" s="44">
        <v>1</v>
      </c>
      <c r="D137" s="45"/>
    </row>
    <row r="138" spans="1:4" ht="30" customHeight="1" thickBot="1" x14ac:dyDescent="0.3">
      <c r="A138" s="1" t="s">
        <v>9</v>
      </c>
      <c r="B138" s="4" t="s">
        <v>373</v>
      </c>
      <c r="C138" s="44">
        <v>1</v>
      </c>
      <c r="D138" s="45"/>
    </row>
    <row r="139" spans="1:4" ht="30" customHeight="1" thickBot="1" x14ac:dyDescent="0.3">
      <c r="A139" s="1" t="s">
        <v>21</v>
      </c>
      <c r="B139" s="4" t="s">
        <v>374</v>
      </c>
      <c r="C139" s="44">
        <v>1</v>
      </c>
      <c r="D139" s="45"/>
    </row>
    <row r="140" spans="1:4" ht="30" customHeight="1" thickBot="1" x14ac:dyDescent="0.3">
      <c r="A140" s="1" t="s">
        <v>23</v>
      </c>
      <c r="B140" s="4" t="s">
        <v>375</v>
      </c>
      <c r="C140" s="44">
        <v>1</v>
      </c>
      <c r="D140" s="45"/>
    </row>
    <row r="141" spans="1:4" ht="30" customHeight="1" thickBot="1" x14ac:dyDescent="0.3">
      <c r="A141" s="1" t="s">
        <v>25</v>
      </c>
      <c r="B141" s="4" t="s">
        <v>376</v>
      </c>
      <c r="C141" s="44">
        <v>1</v>
      </c>
      <c r="D141" s="45"/>
    </row>
    <row r="142" spans="1:4" ht="30" customHeight="1" thickBot="1" x14ac:dyDescent="0.3">
      <c r="A142" s="87" t="s">
        <v>146</v>
      </c>
      <c r="B142" s="88" t="s">
        <v>147</v>
      </c>
      <c r="C142" s="89"/>
      <c r="D142" s="90"/>
    </row>
    <row r="143" spans="1:4" ht="30" customHeight="1" thickBot="1" x14ac:dyDescent="0.3">
      <c r="A143" s="7" t="s">
        <v>148</v>
      </c>
      <c r="B143" s="9" t="s">
        <v>377</v>
      </c>
      <c r="C143" s="36"/>
      <c r="D143" s="46"/>
    </row>
    <row r="144" spans="1:4" ht="30" customHeight="1" thickBot="1" x14ac:dyDescent="0.3">
      <c r="A144" s="66" t="s">
        <v>5</v>
      </c>
      <c r="B144" s="68" t="s">
        <v>378</v>
      </c>
      <c r="C144" s="44">
        <v>1</v>
      </c>
      <c r="D144" s="45"/>
    </row>
    <row r="145" spans="1:4" ht="30" customHeight="1" thickBot="1" x14ac:dyDescent="0.3">
      <c r="A145" s="87" t="s">
        <v>149</v>
      </c>
      <c r="B145" s="88" t="s">
        <v>150</v>
      </c>
      <c r="C145" s="89"/>
      <c r="D145" s="90"/>
    </row>
    <row r="146" spans="1:4" ht="30" customHeight="1" thickBot="1" x14ac:dyDescent="0.3">
      <c r="A146" s="70" t="s">
        <v>151</v>
      </c>
      <c r="B146" s="69" t="s">
        <v>379</v>
      </c>
      <c r="C146" s="36"/>
      <c r="D146" s="46"/>
    </row>
    <row r="147" spans="1:4" ht="30" customHeight="1" thickBot="1" x14ac:dyDescent="0.3">
      <c r="A147" s="66" t="s">
        <v>5</v>
      </c>
      <c r="B147" s="68" t="s">
        <v>380</v>
      </c>
      <c r="C147" s="44">
        <v>1</v>
      </c>
      <c r="D147" s="45"/>
    </row>
    <row r="148" spans="1:4" ht="30" customHeight="1" thickBot="1" x14ac:dyDescent="0.3">
      <c r="A148" s="66" t="s">
        <v>7</v>
      </c>
      <c r="B148" s="68" t="s">
        <v>381</v>
      </c>
      <c r="C148" s="44">
        <v>1</v>
      </c>
      <c r="D148" s="45"/>
    </row>
    <row r="149" spans="1:4" ht="30" customHeight="1" thickBot="1" x14ac:dyDescent="0.3">
      <c r="A149" s="7" t="s">
        <v>152</v>
      </c>
      <c r="B149" s="9" t="s">
        <v>212</v>
      </c>
      <c r="C149" s="36"/>
      <c r="D149" s="46"/>
    </row>
    <row r="150" spans="1:4" ht="30" customHeight="1" thickBot="1" x14ac:dyDescent="0.3">
      <c r="A150" s="66" t="s">
        <v>5</v>
      </c>
      <c r="B150" s="4" t="s">
        <v>382</v>
      </c>
      <c r="C150" s="44">
        <v>1</v>
      </c>
      <c r="D150" s="45"/>
    </row>
    <row r="151" spans="1:4" ht="30" customHeight="1" thickBot="1" x14ac:dyDescent="0.3">
      <c r="A151" s="66" t="s">
        <v>7</v>
      </c>
      <c r="B151" s="4" t="s">
        <v>383</v>
      </c>
      <c r="C151" s="44">
        <v>1</v>
      </c>
      <c r="D151" s="45"/>
    </row>
    <row r="152" spans="1:4" ht="30" customHeight="1" thickBot="1" x14ac:dyDescent="0.3">
      <c r="A152" s="66" t="s">
        <v>9</v>
      </c>
      <c r="B152" s="4" t="s">
        <v>384</v>
      </c>
      <c r="C152" s="44">
        <v>1</v>
      </c>
      <c r="D152" s="45"/>
    </row>
    <row r="153" spans="1:4" ht="30" customHeight="1" thickBot="1" x14ac:dyDescent="0.3">
      <c r="A153" s="66" t="s">
        <v>21</v>
      </c>
      <c r="B153" s="4" t="s">
        <v>385</v>
      </c>
      <c r="C153" s="44">
        <v>1</v>
      </c>
      <c r="D153" s="45"/>
    </row>
    <row r="154" spans="1:4" ht="30" customHeight="1" thickBot="1" x14ac:dyDescent="0.3">
      <c r="A154" s="66" t="s">
        <v>23</v>
      </c>
      <c r="B154" s="4" t="s">
        <v>386</v>
      </c>
      <c r="C154" s="44">
        <v>1</v>
      </c>
      <c r="D154" s="45"/>
    </row>
    <row r="155" spans="1:4" ht="30" customHeight="1" thickBot="1" x14ac:dyDescent="0.3">
      <c r="A155" s="66" t="s">
        <v>25</v>
      </c>
      <c r="B155" s="4" t="s">
        <v>387</v>
      </c>
      <c r="C155" s="44">
        <v>1</v>
      </c>
      <c r="D155" s="45"/>
    </row>
    <row r="156" spans="1:4" ht="30" customHeight="1" thickBot="1" x14ac:dyDescent="0.3">
      <c r="A156" s="7" t="s">
        <v>159</v>
      </c>
      <c r="B156" s="8" t="s">
        <v>388</v>
      </c>
      <c r="C156" s="36"/>
      <c r="D156" s="46"/>
    </row>
    <row r="157" spans="1:4" ht="30" customHeight="1" thickBot="1" x14ac:dyDescent="0.3">
      <c r="A157" s="66" t="s">
        <v>5</v>
      </c>
      <c r="B157" s="4" t="s">
        <v>389</v>
      </c>
      <c r="C157" s="44">
        <v>1</v>
      </c>
      <c r="D157" s="45"/>
    </row>
    <row r="158" spans="1:4" ht="30" customHeight="1" thickBot="1" x14ac:dyDescent="0.3">
      <c r="A158" s="66" t="s">
        <v>7</v>
      </c>
      <c r="B158" s="4" t="s">
        <v>390</v>
      </c>
      <c r="C158" s="44">
        <v>1</v>
      </c>
      <c r="D158" s="45"/>
    </row>
    <row r="159" spans="1:4" ht="30" customHeight="1" thickBot="1" x14ac:dyDescent="0.3">
      <c r="A159" s="66" t="s">
        <v>9</v>
      </c>
      <c r="B159" s="4" t="s">
        <v>162</v>
      </c>
      <c r="C159" s="44">
        <v>1</v>
      </c>
      <c r="D159" s="45"/>
    </row>
    <row r="160" spans="1:4" ht="30" customHeight="1" thickBot="1" x14ac:dyDescent="0.3">
      <c r="A160" s="66" t="s">
        <v>21</v>
      </c>
      <c r="B160" s="4" t="s">
        <v>391</v>
      </c>
      <c r="C160" s="44">
        <v>1</v>
      </c>
      <c r="D160" s="45"/>
    </row>
    <row r="161" spans="1:4" ht="30" customHeight="1" thickBot="1" x14ac:dyDescent="0.3">
      <c r="A161" s="66" t="s">
        <v>23</v>
      </c>
      <c r="B161" s="77" t="s">
        <v>392</v>
      </c>
      <c r="C161" s="44">
        <v>1</v>
      </c>
      <c r="D161" s="45"/>
    </row>
    <row r="162" spans="1:4" ht="30" customHeight="1" thickBot="1" x14ac:dyDescent="0.3">
      <c r="A162" s="87" t="s">
        <v>164</v>
      </c>
      <c r="B162" s="88" t="s">
        <v>252</v>
      </c>
      <c r="C162" s="89"/>
      <c r="D162" s="90"/>
    </row>
    <row r="163" spans="1:4" ht="30" customHeight="1" thickBot="1" x14ac:dyDescent="0.3">
      <c r="A163" s="7" t="s">
        <v>224</v>
      </c>
      <c r="B163" s="9" t="s">
        <v>226</v>
      </c>
      <c r="C163" s="36"/>
      <c r="D163" s="46"/>
    </row>
    <row r="164" spans="1:4" ht="30" customHeight="1" thickBot="1" x14ac:dyDescent="0.3">
      <c r="A164" s="84" t="s">
        <v>5</v>
      </c>
      <c r="B164" s="5" t="s">
        <v>393</v>
      </c>
      <c r="C164" s="44">
        <v>1</v>
      </c>
      <c r="D164" s="45"/>
    </row>
    <row r="165" spans="1:4" ht="30" customHeight="1" thickBot="1" x14ac:dyDescent="0.3">
      <c r="A165" s="84" t="s">
        <v>7</v>
      </c>
      <c r="B165" s="5" t="s">
        <v>394</v>
      </c>
      <c r="C165" s="44">
        <v>1</v>
      </c>
      <c r="D165" s="45"/>
    </row>
    <row r="166" spans="1:4" ht="30" customHeight="1" thickBot="1" x14ac:dyDescent="0.3">
      <c r="A166" s="84" t="s">
        <v>9</v>
      </c>
      <c r="B166" s="5" t="s">
        <v>395</v>
      </c>
      <c r="C166" s="44">
        <v>1</v>
      </c>
      <c r="D166" s="45"/>
    </row>
    <row r="167" spans="1:4" ht="30" customHeight="1" thickBot="1" x14ac:dyDescent="0.3">
      <c r="A167" s="84" t="s">
        <v>21</v>
      </c>
      <c r="B167" s="5" t="s">
        <v>396</v>
      </c>
      <c r="C167" s="44">
        <v>1</v>
      </c>
      <c r="D167" s="45"/>
    </row>
    <row r="168" spans="1:4" ht="30" customHeight="1" thickBot="1" x14ac:dyDescent="0.3">
      <c r="A168" s="87" t="s">
        <v>169</v>
      </c>
      <c r="B168" s="88" t="s">
        <v>397</v>
      </c>
      <c r="C168" s="89"/>
      <c r="D168" s="90"/>
    </row>
    <row r="169" spans="1:4" ht="30" customHeight="1" thickBot="1" x14ac:dyDescent="0.3">
      <c r="A169" s="7" t="s">
        <v>225</v>
      </c>
      <c r="B169" s="9" t="s">
        <v>398</v>
      </c>
      <c r="C169" s="36"/>
      <c r="D169" s="46"/>
    </row>
    <row r="170" spans="1:4" ht="30" customHeight="1" thickBot="1" x14ac:dyDescent="0.3">
      <c r="A170" s="66" t="s">
        <v>5</v>
      </c>
      <c r="B170" s="68" t="s">
        <v>399</v>
      </c>
      <c r="C170" s="44">
        <v>1</v>
      </c>
      <c r="D170" s="45"/>
    </row>
    <row r="171" spans="1:4" ht="30" customHeight="1" thickBot="1" x14ac:dyDescent="0.3">
      <c r="A171" s="7" t="s">
        <v>243</v>
      </c>
      <c r="B171" s="9" t="s">
        <v>400</v>
      </c>
      <c r="C171" s="37"/>
      <c r="D171" s="49"/>
    </row>
    <row r="172" spans="1:4" ht="30" customHeight="1" thickBot="1" x14ac:dyDescent="0.3">
      <c r="A172" s="84" t="s">
        <v>5</v>
      </c>
      <c r="B172" s="85" t="s">
        <v>401</v>
      </c>
      <c r="C172" s="50">
        <v>1</v>
      </c>
      <c r="D172" s="51"/>
    </row>
    <row r="173" spans="1:4" ht="30" customHeight="1" thickBot="1" x14ac:dyDescent="0.3">
      <c r="A173" s="87" t="s">
        <v>174</v>
      </c>
      <c r="B173" s="88" t="s">
        <v>223</v>
      </c>
      <c r="C173" s="147"/>
      <c r="D173" s="148"/>
    </row>
    <row r="174" spans="1:4" ht="30" customHeight="1" thickBot="1" x14ac:dyDescent="0.3">
      <c r="A174" s="84" t="s">
        <v>5</v>
      </c>
      <c r="B174" s="4" t="s">
        <v>402</v>
      </c>
      <c r="C174" s="44">
        <v>1</v>
      </c>
      <c r="D174" s="45"/>
    </row>
    <row r="175" spans="1:4" ht="30" customHeight="1" thickBot="1" x14ac:dyDescent="0.3">
      <c r="A175" s="84" t="s">
        <v>7</v>
      </c>
      <c r="B175" s="4" t="s">
        <v>403</v>
      </c>
      <c r="C175" s="44">
        <v>1</v>
      </c>
      <c r="D175" s="45"/>
    </row>
    <row r="176" spans="1:4" ht="30" customHeight="1" thickBot="1" x14ac:dyDescent="0.3">
      <c r="A176" s="84" t="s">
        <v>9</v>
      </c>
      <c r="B176" s="4" t="s">
        <v>404</v>
      </c>
      <c r="C176" s="44">
        <v>1</v>
      </c>
      <c r="D176" s="45"/>
    </row>
    <row r="177" spans="1:4" ht="30" customHeight="1" thickBot="1" x14ac:dyDescent="0.3">
      <c r="A177" s="84" t="s">
        <v>21</v>
      </c>
      <c r="B177" s="4" t="s">
        <v>405</v>
      </c>
      <c r="C177" s="50">
        <v>1</v>
      </c>
      <c r="D177" s="51"/>
    </row>
  </sheetData>
  <pageMargins left="0.511811024" right="0.511811024" top="0.78740157499999996" bottom="0.78740157499999996" header="0.31496062000000002" footer="0.31496062000000002"/>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1</vt:i4>
      </vt:variant>
    </vt:vector>
  </HeadingPairs>
  <TitlesOfParts>
    <vt:vector size="8" baseType="lpstr">
      <vt:lpstr> Presentación</vt:lpstr>
      <vt:lpstr>Cuestionario</vt:lpstr>
      <vt:lpstr>Planilha de programa</vt:lpstr>
      <vt:lpstr>Resultados graficos</vt:lpstr>
      <vt:lpstr>Matriz de gestión Gobierno</vt:lpstr>
      <vt:lpstr>Matriz de gestión productor</vt:lpstr>
      <vt:lpstr>Respuestas correctas</vt:lpstr>
      <vt:lpstr>' Presentación'!_Toc467332249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Alejandra Diaz</dc:creator>
  <cp:lastModifiedBy>Luciano</cp:lastModifiedBy>
  <cp:lastPrinted>2016-11-22T12:23:12Z</cp:lastPrinted>
  <dcterms:created xsi:type="dcterms:W3CDTF">2016-06-23T02:15:21Z</dcterms:created>
  <dcterms:modified xsi:type="dcterms:W3CDTF">2018-02-06T13:06:20Z</dcterms:modified>
</cp:coreProperties>
</file>